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ilson Tuesta Pedraza\"/>
    </mc:Choice>
  </mc:AlternateContent>
  <bookViews>
    <workbookView xWindow="0" yWindow="0" windowWidth="19815" windowHeight="7080"/>
  </bookViews>
  <sheets>
    <sheet name="Fórmula" sheetId="8" r:id="rId1"/>
    <sheet name="Ji cuadrado" sheetId="1" r:id="rId2"/>
    <sheet name="Tabla 1" sheetId="2" r:id="rId3"/>
    <sheet name=" Tabla 2" sheetId="6" r:id="rId4"/>
    <sheet name="Tabla 3" sheetId="4" r:id="rId5"/>
    <sheet name="Tabla 4" sheetId="7" r:id="rId6"/>
    <sheet name="Tabla 2b" sheetId="3" r:id="rId7"/>
    <sheet name="Tabla 4b" sheetId="5" r:id="rId8"/>
    <sheet name="Resumen" sheetId="10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6" l="1"/>
  <c r="N7" i="6"/>
  <c r="N6" i="6"/>
  <c r="N5" i="6"/>
  <c r="M6" i="2"/>
  <c r="M7" i="2"/>
  <c r="M5" i="2"/>
  <c r="G16" i="2"/>
  <c r="U9" i="7" l="1"/>
  <c r="T9" i="7"/>
  <c r="S9" i="7"/>
  <c r="U9" i="6" l="1"/>
  <c r="T9" i="6"/>
  <c r="S9" i="6"/>
  <c r="M13" i="5" l="1"/>
  <c r="M9" i="5"/>
  <c r="M13" i="3"/>
  <c r="M9" i="3"/>
  <c r="T8" i="4"/>
  <c r="S8" i="4"/>
  <c r="R8" i="4"/>
  <c r="AA6" i="4"/>
  <c r="AA5" i="4"/>
  <c r="AB6" i="7"/>
  <c r="AB5" i="7"/>
  <c r="AB6" i="6"/>
  <c r="AB5" i="6"/>
  <c r="N10" i="7"/>
  <c r="M9" i="4"/>
  <c r="N10" i="6"/>
  <c r="M13" i="2"/>
  <c r="M9" i="2"/>
  <c r="AA6" i="2" l="1"/>
  <c r="AA5" i="2"/>
  <c r="R8" i="2"/>
  <c r="S8" i="2"/>
  <c r="T8" i="2"/>
  <c r="M13" i="7" l="1"/>
  <c r="M13" i="6"/>
  <c r="M8" i="7"/>
  <c r="M8" i="6"/>
  <c r="L13" i="7"/>
  <c r="K13" i="7"/>
  <c r="N14" i="7" s="1"/>
  <c r="L8" i="7"/>
  <c r="K8" i="7"/>
  <c r="L13" i="6"/>
  <c r="K13" i="6"/>
  <c r="L8" i="6"/>
  <c r="K8" i="6"/>
  <c r="L13" i="5"/>
  <c r="K13" i="5"/>
  <c r="L8" i="5"/>
  <c r="K8" i="5"/>
  <c r="L13" i="4"/>
  <c r="K13" i="4"/>
  <c r="M13" i="4" s="1"/>
  <c r="L8" i="4"/>
  <c r="K8" i="4"/>
  <c r="L13" i="3"/>
  <c r="K13" i="3"/>
  <c r="L8" i="3"/>
  <c r="K8" i="3"/>
  <c r="E8" i="7"/>
  <c r="G8" i="7" s="1"/>
  <c r="D17" i="7" s="1"/>
  <c r="E8" i="6"/>
  <c r="F17" i="6" s="1"/>
  <c r="E7" i="7"/>
  <c r="G7" i="7" s="1"/>
  <c r="E6" i="7"/>
  <c r="G6" i="7" s="1"/>
  <c r="E7" i="6"/>
  <c r="G7" i="6" s="1"/>
  <c r="E6" i="6"/>
  <c r="G6" i="6" s="1"/>
  <c r="E7" i="5"/>
  <c r="G7" i="5" s="1"/>
  <c r="E6" i="5"/>
  <c r="G6" i="5" s="1"/>
  <c r="E7" i="4"/>
  <c r="F15" i="4" s="1"/>
  <c r="E6" i="4"/>
  <c r="F14" i="4" s="1"/>
  <c r="E7" i="3"/>
  <c r="G7" i="3" s="1"/>
  <c r="B15" i="3" s="1"/>
  <c r="E6" i="3"/>
  <c r="G6" i="3" s="1"/>
  <c r="F17" i="7" l="1"/>
  <c r="G8" i="6"/>
  <c r="D17" i="6" s="1"/>
  <c r="N14" i="6"/>
  <c r="B17" i="7"/>
  <c r="C17" i="7"/>
  <c r="F16" i="6"/>
  <c r="F15" i="3"/>
  <c r="C16" i="7"/>
  <c r="D16" i="7"/>
  <c r="B16" i="7"/>
  <c r="D15" i="7"/>
  <c r="B15" i="7"/>
  <c r="C15" i="7"/>
  <c r="F15" i="7"/>
  <c r="F16" i="7"/>
  <c r="C15" i="6"/>
  <c r="D15" i="6"/>
  <c r="B15" i="6"/>
  <c r="D16" i="6"/>
  <c r="C16" i="6"/>
  <c r="B16" i="6"/>
  <c r="F15" i="6"/>
  <c r="C15" i="5"/>
  <c r="B15" i="5"/>
  <c r="D15" i="5"/>
  <c r="D14" i="5"/>
  <c r="B14" i="5"/>
  <c r="C14" i="5"/>
  <c r="F14" i="5"/>
  <c r="F15" i="5"/>
  <c r="G6" i="4"/>
  <c r="G7" i="4"/>
  <c r="D14" i="3"/>
  <c r="C14" i="3"/>
  <c r="B14" i="3"/>
  <c r="C15" i="3"/>
  <c r="D15" i="3"/>
  <c r="F14" i="3"/>
  <c r="L13" i="2"/>
  <c r="K13" i="2"/>
  <c r="L8" i="2"/>
  <c r="K8" i="2"/>
  <c r="E7" i="2"/>
  <c r="G7" i="2" s="1"/>
  <c r="E6" i="2"/>
  <c r="G6" i="2" s="1"/>
  <c r="E16" i="7" l="1"/>
  <c r="G16" i="7" s="1"/>
  <c r="C17" i="6"/>
  <c r="B17" i="6"/>
  <c r="E17" i="6" s="1"/>
  <c r="G17" i="6" s="1"/>
  <c r="E16" i="6"/>
  <c r="G16" i="6" s="1"/>
  <c r="E17" i="7"/>
  <c r="G17" i="7" s="1"/>
  <c r="E15" i="6"/>
  <c r="G15" i="6" s="1"/>
  <c r="E15" i="3"/>
  <c r="G15" i="3" s="1"/>
  <c r="E14" i="3"/>
  <c r="G14" i="3" s="1"/>
  <c r="E15" i="7"/>
  <c r="G15" i="7" s="1"/>
  <c r="E14" i="5"/>
  <c r="G14" i="5" s="1"/>
  <c r="E15" i="5"/>
  <c r="G15" i="5" s="1"/>
  <c r="D15" i="4"/>
  <c r="C15" i="4"/>
  <c r="B15" i="4"/>
  <c r="D14" i="4"/>
  <c r="C14" i="4"/>
  <c r="B14" i="4"/>
  <c r="E14" i="4" s="1"/>
  <c r="G14" i="4" s="1"/>
  <c r="F15" i="2"/>
  <c r="F14" i="2"/>
  <c r="B14" i="2"/>
  <c r="D14" i="2"/>
  <c r="C14" i="2"/>
  <c r="B15" i="2"/>
  <c r="D15" i="2"/>
  <c r="C15" i="2"/>
  <c r="E14" i="2" l="1"/>
  <c r="G14" i="2" s="1"/>
  <c r="E15" i="4"/>
  <c r="G15" i="4" s="1"/>
  <c r="E15" i="2"/>
  <c r="G15" i="2" s="1"/>
</calcChain>
</file>

<file path=xl/sharedStrings.xml><?xml version="1.0" encoding="utf-8"?>
<sst xmlns="http://schemas.openxmlformats.org/spreadsheetml/2006/main" count="367" uniqueCount="123">
  <si>
    <t>Grados de</t>
  </si>
  <si>
    <t>Libertad</t>
  </si>
  <si>
    <r>
      <t>AREAS DE EXTREMOS SUPERIOR (</t>
    </r>
    <r>
      <rPr>
        <b/>
        <sz val="11"/>
        <color theme="1"/>
        <rFont val="Symbol"/>
        <family val="1"/>
        <charset val="2"/>
      </rPr>
      <t>a</t>
    </r>
    <r>
      <rPr>
        <b/>
        <sz val="11"/>
        <color theme="1"/>
        <rFont val="Cambria"/>
        <family val="1"/>
      </rPr>
      <t>)</t>
    </r>
  </si>
  <si>
    <t>0.995</t>
  </si>
  <si>
    <t>0.99</t>
  </si>
  <si>
    <t>0.975</t>
  </si>
  <si>
    <t>0.95</t>
  </si>
  <si>
    <t>0.90</t>
  </si>
  <si>
    <t>0.75</t>
  </si>
  <si>
    <t>0.000</t>
  </si>
  <si>
    <t>0.001</t>
  </si>
  <si>
    <t>0.004</t>
  </si>
  <si>
    <t>0.016</t>
  </si>
  <si>
    <t>0.102</t>
  </si>
  <si>
    <t>0.010</t>
  </si>
  <si>
    <t>0.020</t>
  </si>
  <si>
    <t>0.051</t>
  </si>
  <si>
    <t>0.103</t>
  </si>
  <si>
    <t>0.211</t>
  </si>
  <si>
    <t>0.575</t>
  </si>
  <si>
    <t>0.072</t>
  </si>
  <si>
    <t>0.115</t>
  </si>
  <si>
    <t>0.216</t>
  </si>
  <si>
    <t>0.352</t>
  </si>
  <si>
    <t>0.584</t>
  </si>
  <si>
    <t>0.207</t>
  </si>
  <si>
    <t>0.297</t>
  </si>
  <si>
    <t>0.484</t>
  </si>
  <si>
    <t>0.711</t>
  </si>
  <si>
    <t>0.412</t>
  </si>
  <si>
    <t>0.554</t>
  </si>
  <si>
    <t>0.831</t>
  </si>
  <si>
    <t>0.676</t>
  </si>
  <si>
    <t>0.872</t>
  </si>
  <si>
    <t>0.989</t>
  </si>
  <si>
    <r>
      <t>AREAS DE EXTREMOS SUPERIOR (</t>
    </r>
    <r>
      <rPr>
        <b/>
        <sz val="12"/>
        <color theme="1"/>
        <rFont val="Symbol"/>
        <family val="1"/>
        <charset val="2"/>
      </rPr>
      <t>a</t>
    </r>
    <r>
      <rPr>
        <b/>
        <sz val="12"/>
        <color theme="1"/>
        <rFont val="Cambria"/>
        <family val="1"/>
      </rPr>
      <t>)</t>
    </r>
  </si>
  <si>
    <t>0.25</t>
  </si>
  <si>
    <t>0.10</t>
  </si>
  <si>
    <t>0.05</t>
  </si>
  <si>
    <t>0.025</t>
  </si>
  <si>
    <t>0.01</t>
  </si>
  <si>
    <t>0.005</t>
  </si>
  <si>
    <t xml:space="preserve">Para un número mayor de grados de libertad se puede utilizar la expresión:  
         Z  =   √2 x²  -     √ 2 (df)  -  1    y se puede obtener el área de extremo superior resultante a partir de la tabla correspondiente a la distribución normal estandarizada.
</t>
  </si>
  <si>
    <t>Respuestas obtenidas según  las alternativas de las preguntas</t>
  </si>
  <si>
    <t>Pregunta</t>
  </si>
  <si>
    <r>
      <t xml:space="preserve">a </t>
    </r>
    <r>
      <rPr>
        <sz val="11"/>
        <color theme="1"/>
        <rFont val="Calibri"/>
        <family val="2"/>
      </rPr>
      <t>= O₁</t>
    </r>
  </si>
  <si>
    <r>
      <t xml:space="preserve">b </t>
    </r>
    <r>
      <rPr>
        <sz val="11"/>
        <color theme="1"/>
        <rFont val="Calibri"/>
        <family val="2"/>
      </rPr>
      <t>= O₂</t>
    </r>
  </si>
  <si>
    <r>
      <t xml:space="preserve">c </t>
    </r>
    <r>
      <rPr>
        <sz val="11"/>
        <color theme="1"/>
        <rFont val="Calibri"/>
        <family val="2"/>
      </rPr>
      <t>= O₃</t>
    </r>
  </si>
  <si>
    <t>N</t>
  </si>
  <si>
    <t>K</t>
  </si>
  <si>
    <t>Ei</t>
  </si>
  <si>
    <t>Oi - Frecuencias obtenidas</t>
  </si>
  <si>
    <r>
      <t>Ei</t>
    </r>
    <r>
      <rPr>
        <sz val="11"/>
        <color theme="1"/>
        <rFont val="Calibri"/>
        <family val="2"/>
      </rPr>
      <t>=N/K</t>
    </r>
  </si>
  <si>
    <t xml:space="preserve"> </t>
  </si>
  <si>
    <r>
      <t>(Oi - Ei)</t>
    </r>
    <r>
      <rPr>
        <sz val="11"/>
        <color theme="1"/>
        <rFont val="Calibri"/>
        <family val="2"/>
      </rPr>
      <t>²</t>
    </r>
  </si>
  <si>
    <r>
      <t>X</t>
    </r>
    <r>
      <rPr>
        <sz val="11"/>
        <color theme="1"/>
        <rFont val="Calibri"/>
        <family val="2"/>
      </rPr>
      <t>²(Oi-Ei)²/Ei</t>
    </r>
  </si>
  <si>
    <r>
      <t>(Oi-Ei)</t>
    </r>
    <r>
      <rPr>
        <sz val="11"/>
        <color theme="1"/>
        <rFont val="Calibri"/>
        <family val="2"/>
      </rPr>
      <t>²</t>
    </r>
  </si>
  <si>
    <r>
      <t>X</t>
    </r>
    <r>
      <rPr>
        <sz val="11"/>
        <color theme="1"/>
        <rFont val="Calibri"/>
        <family val="2"/>
      </rPr>
      <t>²</t>
    </r>
  </si>
  <si>
    <r>
      <t>Cálculo de parámetros para el Análisis del X</t>
    </r>
    <r>
      <rPr>
        <b/>
        <sz val="11"/>
        <color theme="1"/>
        <rFont val="Calibri"/>
        <family val="2"/>
      </rPr>
      <t>²</t>
    </r>
    <r>
      <rPr>
        <b/>
        <sz val="11"/>
        <color theme="1"/>
        <rFont val="Calibri"/>
        <family val="2"/>
        <scheme val="minor"/>
      </rPr>
      <t xml:space="preserve"> </t>
    </r>
  </si>
  <si>
    <t>a</t>
  </si>
  <si>
    <t>b</t>
  </si>
  <si>
    <t>c</t>
  </si>
  <si>
    <t>TOTAL</t>
  </si>
  <si>
    <t>α</t>
  </si>
  <si>
    <t>Valor en tabla</t>
  </si>
  <si>
    <t xml:space="preserve">RESULTADOS  </t>
  </si>
  <si>
    <t>SE ACEPTA</t>
  </si>
  <si>
    <r>
      <t>H</t>
    </r>
    <r>
      <rPr>
        <sz val="11"/>
        <color theme="1"/>
        <rFont val="Calibri"/>
        <family val="2"/>
      </rPr>
      <t>¹</t>
    </r>
  </si>
  <si>
    <t>Valores del Chi Cuadrado a los niveles de confianza de 0,005 a 0,995</t>
  </si>
  <si>
    <r>
      <t>gl</t>
    </r>
    <r>
      <rPr>
        <sz val="11"/>
        <color theme="1"/>
        <rFont val="Calibri"/>
        <family val="2"/>
      </rPr>
      <t>=(r-1)(c-1)</t>
    </r>
  </si>
  <si>
    <r>
      <t>H</t>
    </r>
    <r>
      <rPr>
        <sz val="11"/>
        <color theme="1"/>
        <rFont val="Calibri"/>
        <family val="2"/>
      </rPr>
      <t>²</t>
    </r>
  </si>
  <si>
    <r>
      <t>H</t>
    </r>
    <r>
      <rPr>
        <sz val="11"/>
        <color theme="1"/>
        <rFont val="Calibri"/>
        <family val="2"/>
      </rPr>
      <t>³</t>
    </r>
  </si>
  <si>
    <r>
      <t>H</t>
    </r>
    <r>
      <rPr>
        <sz val="11"/>
        <color theme="1"/>
        <rFont val="Calibri"/>
        <family val="2"/>
      </rPr>
      <t>⁴</t>
    </r>
  </si>
  <si>
    <t>H⁴</t>
  </si>
  <si>
    <t>H²</t>
  </si>
  <si>
    <t>H³</t>
  </si>
  <si>
    <t>H¹</t>
  </si>
  <si>
    <r>
      <rPr>
        <u/>
        <sz val="11"/>
        <color theme="1"/>
        <rFont val="Calibri"/>
        <family val="2"/>
        <scheme val="minor"/>
      </rPr>
      <t>TABLA DE LA DISTRIBUCION del CHI - CUADRADO</t>
    </r>
    <r>
      <rPr>
        <sz val="11"/>
        <color theme="1"/>
        <rFont val="Calibri"/>
        <family val="2"/>
        <scheme val="minor"/>
      </rPr>
      <t xml:space="preserve">
Valores críticos del Chi-cuadrado
Para una combinación particular de grados de libertad en el numerador y en el  denominador, las entradas representan los valores críticos del Chi-cuadrado, correspondientes a un área de extremo superior especificado de </t>
    </r>
    <r>
      <rPr>
        <sz val="11"/>
        <color theme="1"/>
        <rFont val="Calibri"/>
        <family val="2"/>
      </rPr>
      <t>α.</t>
    </r>
    <r>
      <rPr>
        <sz val="11"/>
        <color theme="1"/>
        <rFont val="Calibri"/>
        <family val="2"/>
        <scheme val="minor"/>
      </rPr>
      <t xml:space="preserve">
</t>
    </r>
  </si>
  <si>
    <t>Comparación</t>
  </si>
  <si>
    <r>
      <t>Resultados de las encuestas y resultados del Chi cuadrado X</t>
    </r>
    <r>
      <rPr>
        <b/>
        <sz val="11"/>
        <color theme="1"/>
        <rFont val="Calibri"/>
        <family val="2"/>
      </rPr>
      <t>²</t>
    </r>
  </si>
  <si>
    <t xml:space="preserve">Valor en la Tabla </t>
  </si>
  <si>
    <r>
      <t>Resumen del X</t>
    </r>
    <r>
      <rPr>
        <b/>
        <sz val="11"/>
        <color theme="1"/>
        <rFont val="Calibri"/>
        <family val="2"/>
      </rPr>
      <t>²</t>
    </r>
  </si>
  <si>
    <t>Resumen del Cuestionario</t>
  </si>
  <si>
    <t xml:space="preserve">VARIABLES </t>
  </si>
  <si>
    <t xml:space="preserve">ESCALAS </t>
  </si>
  <si>
    <t>1.1</t>
  </si>
  <si>
    <t>Modelo de rentabilidad financiera</t>
  </si>
  <si>
    <t>1.2</t>
  </si>
  <si>
    <t>Opc</t>
  </si>
  <si>
    <t>Oi</t>
  </si>
  <si>
    <t> TOTALES</t>
  </si>
  <si>
    <t>PROPUESTA DE UN MODELO DE RENTABILIDAD FINANCIERA</t>
  </si>
  <si>
    <t>Sistema de gestión y flujo de comercio exterior</t>
  </si>
  <si>
    <t>Resumen y Comparación de Oi y Ei</t>
  </si>
  <si>
    <t>Tabla 1</t>
  </si>
  <si>
    <r>
      <t>X</t>
    </r>
    <r>
      <rPr>
        <b/>
        <sz val="11"/>
        <color theme="1"/>
        <rFont val="Calibri"/>
        <family val="2"/>
      </rPr>
      <t>²</t>
    </r>
  </si>
  <si>
    <r>
      <t>H</t>
    </r>
    <r>
      <rPr>
        <b/>
        <sz val="12"/>
        <rFont val="Calibri"/>
        <family val="2"/>
      </rPr>
      <t>¹</t>
    </r>
  </si>
  <si>
    <r>
      <t>H</t>
    </r>
    <r>
      <rPr>
        <b/>
        <sz val="12"/>
        <rFont val="Calibri"/>
        <family val="2"/>
      </rPr>
      <t>⁴</t>
    </r>
  </si>
  <si>
    <r>
      <t>H</t>
    </r>
    <r>
      <rPr>
        <b/>
        <sz val="12"/>
        <rFont val="Calibri"/>
        <family val="2"/>
      </rPr>
      <t>³</t>
    </r>
  </si>
  <si>
    <r>
      <t>H</t>
    </r>
    <r>
      <rPr>
        <b/>
        <sz val="12"/>
        <rFont val="Calibri"/>
        <family val="2"/>
      </rPr>
      <t>²</t>
    </r>
  </si>
  <si>
    <t>Tabla 2</t>
  </si>
  <si>
    <t>Tabla 3</t>
  </si>
  <si>
    <t>Tabla 4</t>
  </si>
  <si>
    <t>Utilidad neta y rentabilidad financiera</t>
  </si>
  <si>
    <t>Consumo de productos de exportación y margen neto</t>
  </si>
  <si>
    <t>INFORMACIÓN FINANCIERA EFICIENTE DE LAS PYMEX</t>
  </si>
  <si>
    <t>Análisis de las Ventas</t>
  </si>
  <si>
    <t>Capital contable</t>
  </si>
  <si>
    <t>Activo total y el perfil financiero</t>
  </si>
  <si>
    <t>Rotación de Inventarios</t>
  </si>
  <si>
    <t>PROPUESTA DE UN MODELO QUE MEJORE EL ROE</t>
  </si>
  <si>
    <t>CONOCIMIENTO DE LOS ESTADOS FINANCIEROS DE LAS PYMEX</t>
  </si>
  <si>
    <t>2.1</t>
  </si>
  <si>
    <t>2.3</t>
  </si>
  <si>
    <t>2.2</t>
  </si>
  <si>
    <t>3.1</t>
  </si>
  <si>
    <t>3.2</t>
  </si>
  <si>
    <t>4.1</t>
  </si>
  <si>
    <t>4.2</t>
  </si>
  <si>
    <t>4.3</t>
  </si>
  <si>
    <t>Proporción inadecuada de capital contable en los EEFF</t>
  </si>
  <si>
    <t>Perfil financiero: capital contable y rentabilidad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</si>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</sst>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000"/>
    <numFmt numFmtId="165" formatCode="0.0000000"/>
    <numFmt numFmtId="166" formatCode="0.000%"/>
    <numFmt numFmtId="168" formatCode="0.000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b/>
      <sz val="11"/>
      <color theme="1"/>
      <name val="Symbol"/>
      <family val="1"/>
      <charset val="2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b/>
      <sz val="12"/>
      <color theme="1"/>
      <name val="Symbol"/>
      <family val="1"/>
      <charset val="2"/>
    </font>
    <font>
      <b/>
      <sz val="12"/>
      <color theme="1"/>
      <name val="Arial Narrow"/>
      <family val="2"/>
    </font>
    <font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Calibri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9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15" xfId="0" applyNumberFormat="1" applyBorder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2" fontId="0" fillId="0" borderId="15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0" fontId="13" fillId="0" borderId="10" xfId="0" applyNumberFormat="1" applyFont="1" applyBorder="1" applyAlignment="1">
      <alignment horizontal="right" vertical="center"/>
    </xf>
    <xf numFmtId="10" fontId="13" fillId="0" borderId="2" xfId="0" applyNumberFormat="1" applyFont="1" applyBorder="1" applyAlignment="1">
      <alignment horizontal="right" vertical="center"/>
    </xf>
    <xf numFmtId="166" fontId="13" fillId="0" borderId="2" xfId="0" applyNumberFormat="1" applyFont="1" applyBorder="1" applyAlignment="1">
      <alignment horizontal="right" vertical="center"/>
    </xf>
    <xf numFmtId="0" fontId="0" fillId="0" borderId="4" xfId="0" applyBorder="1"/>
    <xf numFmtId="0" fontId="0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7" xfId="0" applyBorder="1" applyAlignment="1">
      <alignment horizontal="center"/>
    </xf>
    <xf numFmtId="166" fontId="13" fillId="0" borderId="9" xfId="0" applyNumberFormat="1" applyFont="1" applyBorder="1" applyAlignment="1">
      <alignment horizontal="right" vertical="center"/>
    </xf>
    <xf numFmtId="10" fontId="13" fillId="0" borderId="9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/>
    </xf>
    <xf numFmtId="0" fontId="0" fillId="0" borderId="18" xfId="0" applyBorder="1"/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10" fontId="13" fillId="0" borderId="12" xfId="0" applyNumberFormat="1" applyFont="1" applyBorder="1" applyAlignment="1">
      <alignment horizontal="right" vertical="center"/>
    </xf>
    <xf numFmtId="10" fontId="13" fillId="0" borderId="1" xfId="0" applyNumberFormat="1" applyFont="1" applyBorder="1" applyAlignment="1">
      <alignment horizontal="right" vertical="center"/>
    </xf>
    <xf numFmtId="10" fontId="13" fillId="0" borderId="19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1" fontId="16" fillId="0" borderId="7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justify" vertical="center" wrapText="1"/>
    </xf>
    <xf numFmtId="0" fontId="17" fillId="0" borderId="9" xfId="0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0" fontId="9" fillId="0" borderId="0" xfId="0" applyFont="1" applyBorder="1" applyAlignment="1"/>
    <xf numFmtId="0" fontId="17" fillId="2" borderId="12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justify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justify" vertical="center" wrapText="1"/>
    </xf>
    <xf numFmtId="0" fontId="18" fillId="0" borderId="6" xfId="0" applyFont="1" applyBorder="1" applyAlignment="1">
      <alignment horizontal="justify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10" fontId="13" fillId="0" borderId="0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9" fillId="0" borderId="6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168" fontId="0" fillId="0" borderId="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00"/>
      <color rgb="FFFFFF66"/>
      <color rgb="FFFF00FF"/>
      <color rgb="FF66FFFF"/>
      <color rgb="FF3333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Gráfico del Resumen del Cuestionario</a:t>
            </a:r>
          </a:p>
        </c:rich>
      </c:tx>
      <c:overlay val="0"/>
      <c:spPr>
        <a:solidFill>
          <a:srgbClr val="92D05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Resumen!$A$28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Resumen!$B$28:$K$28</c:f>
              <c:numCache>
                <c:formatCode>0.00%</c:formatCode>
                <c:ptCount val="10"/>
                <c:pt idx="0" formatCode="0.000%">
                  <c:v>0.68425000000000002</c:v>
                </c:pt>
                <c:pt idx="1">
                  <c:v>0.81579999999999997</c:v>
                </c:pt>
                <c:pt idx="2">
                  <c:v>0.78949999999999998</c:v>
                </c:pt>
                <c:pt idx="3">
                  <c:v>0.71050000000000002</c:v>
                </c:pt>
                <c:pt idx="4">
                  <c:v>0.65790000000000004</c:v>
                </c:pt>
                <c:pt idx="5">
                  <c:v>0.34210000000000002</c:v>
                </c:pt>
                <c:pt idx="6">
                  <c:v>0.81579999999999997</c:v>
                </c:pt>
                <c:pt idx="7">
                  <c:v>0.76319999999999999</c:v>
                </c:pt>
                <c:pt idx="8">
                  <c:v>0.31580000000000003</c:v>
                </c:pt>
                <c:pt idx="9">
                  <c:v>0.92100000000000004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Resumen!$A$29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Resumen!$B$29:$K$29</c:f>
              <c:numCache>
                <c:formatCode>0.00%</c:formatCode>
                <c:ptCount val="10"/>
                <c:pt idx="0" formatCode="0.000%">
                  <c:v>0.10525</c:v>
                </c:pt>
                <c:pt idx="1">
                  <c:v>5.2600000000000001E-2</c:v>
                </c:pt>
                <c:pt idx="2" formatCode="0.000%">
                  <c:v>0.10525</c:v>
                </c:pt>
                <c:pt idx="3">
                  <c:v>7.9000000000000001E-2</c:v>
                </c:pt>
                <c:pt idx="4">
                  <c:v>0.2631</c:v>
                </c:pt>
                <c:pt idx="5">
                  <c:v>0.36840000000000001</c:v>
                </c:pt>
                <c:pt idx="6">
                  <c:v>5.2600000000000001E-2</c:v>
                </c:pt>
                <c:pt idx="7">
                  <c:v>5.2600000000000001E-2</c:v>
                </c:pt>
                <c:pt idx="8">
                  <c:v>0.47370000000000001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Resumen!$A$30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Resumen!$B$30:$K$30</c:f>
              <c:numCache>
                <c:formatCode>0.00%</c:formatCode>
                <c:ptCount val="10"/>
                <c:pt idx="0">
                  <c:v>0.21049999999999999</c:v>
                </c:pt>
                <c:pt idx="1">
                  <c:v>0.13159999999999999</c:v>
                </c:pt>
                <c:pt idx="2" formatCode="0.000%">
                  <c:v>0.10525</c:v>
                </c:pt>
                <c:pt idx="3">
                  <c:v>0.21049999999999999</c:v>
                </c:pt>
                <c:pt idx="4">
                  <c:v>7.9000000000000001E-2</c:v>
                </c:pt>
                <c:pt idx="5">
                  <c:v>0.28949999999999998</c:v>
                </c:pt>
                <c:pt idx="6">
                  <c:v>0.13159999999999999</c:v>
                </c:pt>
                <c:pt idx="7">
                  <c:v>0.1842</c:v>
                </c:pt>
                <c:pt idx="8">
                  <c:v>0.21049999999999999</c:v>
                </c:pt>
                <c:pt idx="9">
                  <c:v>7.9000000000000001E-2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464384080"/>
        <c:axId val="-464375920"/>
      </c:lineChart>
      <c:catAx>
        <c:axId val="-4643840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464375920"/>
        <c:crosses val="autoZero"/>
        <c:auto val="1"/>
        <c:lblAlgn val="ctr"/>
        <c:lblOffset val="100"/>
        <c:noMultiLvlLbl val="0"/>
      </c:catAx>
      <c:valAx>
        <c:axId val="-464375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464384080"/>
        <c:crosses val="autoZero"/>
        <c:crossBetween val="between"/>
      </c:valAx>
      <c:spPr>
        <a:solidFill>
          <a:srgbClr val="92D050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470275590551176"/>
          <c:y val="0.89409667541557303"/>
          <c:w val="0.43837226596675416"/>
          <c:h val="7.8125546806649168E-2"/>
        </c:manualLayout>
      </c:layout>
      <c:overlay val="0"/>
      <c:spPr>
        <a:solidFill>
          <a:srgbClr val="92D05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Gráfico del Resumen del X²</a:t>
            </a:r>
          </a:p>
        </c:rich>
      </c:tx>
      <c:overlay val="0"/>
      <c:spPr>
        <a:solidFill>
          <a:srgbClr val="FFFF66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Resumen!$A$5</c:f>
              <c:strCache>
                <c:ptCount val="1"/>
                <c:pt idx="0">
                  <c:v>Valor en la Tabla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Resumen!$B$5:$K$5</c:f>
              <c:numCache>
                <c:formatCode>General</c:formatCode>
                <c:ptCount val="10"/>
                <c:pt idx="0">
                  <c:v>5.9909999999999997</c:v>
                </c:pt>
                <c:pt idx="1">
                  <c:v>5.9909999999999997</c:v>
                </c:pt>
                <c:pt idx="2">
                  <c:v>9.4879999999999995</c:v>
                </c:pt>
                <c:pt idx="3">
                  <c:v>9.4879999999999995</c:v>
                </c:pt>
                <c:pt idx="4">
                  <c:v>9.4879999999999995</c:v>
                </c:pt>
                <c:pt idx="5">
                  <c:v>5.9909999999999997</c:v>
                </c:pt>
                <c:pt idx="6">
                  <c:v>5.9909999999999997</c:v>
                </c:pt>
                <c:pt idx="7">
                  <c:v>9.4879999999999995</c:v>
                </c:pt>
                <c:pt idx="8">
                  <c:v>9.4879999999999995</c:v>
                </c:pt>
                <c:pt idx="9">
                  <c:v>9.4879999999999995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64373200"/>
        <c:axId val="-464386256"/>
      </c:barChart>
      <c:lineChart>
        <c:grouping val="standard"/>
        <c:varyColors val="0"/>
        <c:ser>
          <c:idx val="1"/>
          <c:order val="1"/>
          <c:tx>
            <c:strRef>
              <c:f>Resumen!$A$6</c:f>
              <c:strCache>
                <c:ptCount val="1"/>
                <c:pt idx="0">
                  <c:v>X²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6666666666666666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3333333333332829E-3"/>
                  <c:y val="-3.24074074074073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6666666666666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3333333333332829E-3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7777777777777776E-2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7777777777777776E-2"/>
                  <c:y val="-3.24074074074073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66666666666666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6666666666666666E-2"/>
                  <c:y val="1.38888888888888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11111111111112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4444444444444553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92D05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Resumen!$B$6:$K$6</c:f>
              <c:numCache>
                <c:formatCode>General</c:formatCode>
                <c:ptCount val="10"/>
                <c:pt idx="0">
                  <c:v>15.693210499999999</c:v>
                </c:pt>
                <c:pt idx="1">
                  <c:v>34.1668947</c:v>
                </c:pt>
                <c:pt idx="2">
                  <c:v>26.090947400000001</c:v>
                </c:pt>
                <c:pt idx="3">
                  <c:v>15.8277895</c:v>
                </c:pt>
                <c:pt idx="4">
                  <c:v>10.459368400000001</c:v>
                </c:pt>
                <c:pt idx="5">
                  <c:v>-5.6225789500000003</c:v>
                </c:pt>
                <c:pt idx="6">
                  <c:v>34.1668947</c:v>
                </c:pt>
                <c:pt idx="7">
                  <c:v>23.090947400000001</c:v>
                </c:pt>
                <c:pt idx="8">
                  <c:v>-5.4880000000000004</c:v>
                </c:pt>
                <c:pt idx="9" formatCode="0.00000000">
                  <c:v>49.933052629999999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64373200"/>
        <c:axId val="-464386256"/>
      </c:lineChart>
      <c:catAx>
        <c:axId val="-4643732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464386256"/>
        <c:crosses val="autoZero"/>
        <c:auto val="1"/>
        <c:lblAlgn val="ctr"/>
        <c:lblOffset val="100"/>
        <c:noMultiLvlLbl val="0"/>
      </c:catAx>
      <c:valAx>
        <c:axId val="-46438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464373200"/>
        <c:crosses val="autoZero"/>
        <c:crossBetween val="between"/>
      </c:valAx>
      <c:spPr>
        <a:solidFill>
          <a:srgbClr val="FFFF66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908267716535429"/>
          <c:y val="0.89409667541557303"/>
          <c:w val="0.51572353455818021"/>
          <c:h val="7.8125546806649168E-2"/>
        </c:manualLayout>
      </c:layout>
      <c:overlay val="0"/>
      <c:spPr>
        <a:solidFill>
          <a:srgbClr val="FFFF66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289623</xdr:colOff>
      <xdr:row>0</xdr:row>
      <xdr:rowOff>133350</xdr:rowOff>
    </xdr:from>
    <xdr:ext cx="2720277" cy="15525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/>
            <xdr:cNvSpPr txBox="1"/>
          </xdr:nvSpPr>
          <xdr:spPr>
            <a:xfrm>
              <a:off x="289623" y="133350"/>
              <a:ext cx="2720277" cy="1552575"/>
            </a:xfrm>
            <a:prstGeom prst="rect">
              <a:avLst/>
            </a:prstGeom>
            <a:solidFill>
              <a:srgbClr val="FFFF66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p>
                      <m:sSupPr>
                        <m:ctrlPr>
                          <a:rPr lang="es-ES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𝑋</m:t>
                        </m:r>
                      </m:e>
                      <m:sup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  <m:r>
                      <a:rPr lang="es-ES" sz="1100" i="1">
                        <a:latin typeface="Cambria Math" panose="02040503050406030204" pitchFamily="18" charset="0"/>
                      </a:rPr>
                      <m:t>=</m:t>
                    </m:r>
                    <m:nary>
                      <m:naryPr>
                        <m:chr m:val="∑"/>
                        <m:ctrlPr>
                          <a:rPr lang="es-ES" sz="110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lang="es-ES" sz="1100" b="0" i="1">
                            <a:latin typeface="Cambria Math" panose="02040503050406030204" pitchFamily="18" charset="0"/>
                          </a:rPr>
                          <m:t>𝑖</m:t>
                        </m:r>
                        <m:r>
                          <a:rPr lang="es-ES" sz="1100" i="1">
                            <a:latin typeface="Cambria Math" panose="02040503050406030204" pitchFamily="18" charset="0"/>
                          </a:rPr>
                          <m:t>=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  <m:sup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𝑘</m:t>
                        </m:r>
                      </m:sup>
                      <m:e>
                        <m:d>
                          <m:dPr>
                            <m:ctrlPr>
                              <a:rPr lang="es-ES" sz="110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p>
                              <m:sSupPr>
                                <m:ctrlPr>
                                  <a:rPr lang="es-E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es-E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𝑂</m:t>
                                </m:r>
                              </m:e>
                              <m:sup>
                                <m:r>
                                  <a:rPr lang="es-E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</m:sup>
                            </m:sSup>
                            <m:sSup>
                              <m:sSupPr>
                                <m:ctrlPr>
                                  <a:rPr lang="es-ES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es-E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− </m:t>
                                </m:r>
                                <m:r>
                                  <a:rPr lang="es-E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𝐸</m:t>
                                </m:r>
                              </m:e>
                              <m:sup>
                                <m:r>
                                  <a:rPr lang="es-E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</m:sup>
                            </m:sSup>
                          </m:e>
                        </m:d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/</m:t>
                        </m:r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𝐸𝑖</m:t>
                        </m:r>
                      </m:e>
                    </m:nary>
                  </m:oMath>
                </m:oMathPara>
              </a14:m>
              <a:endParaRPr lang="es-ES" sz="1100"/>
            </a:p>
          </xdr:txBody>
        </xdr:sp>
      </mc:Choice>
      <mc:Fallback xmlns="">
        <xdr:sp macro="" textlink="">
          <xdr:nvSpPr>
            <xdr:cNvPr id="2" name="CuadroTexto 1"/>
            <xdr:cNvSpPr txBox="1"/>
          </xdr:nvSpPr>
          <xdr:spPr>
            <a:xfrm>
              <a:off x="289623" y="133350"/>
              <a:ext cx="2720277" cy="1552575"/>
            </a:xfrm>
            <a:prstGeom prst="rect">
              <a:avLst/>
            </a:prstGeom>
            <a:solidFill>
              <a:srgbClr val="FFFF66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ES" sz="1100" b="0" i="0">
                  <a:latin typeface="Cambria Math" panose="02040503050406030204" pitchFamily="18" charset="0"/>
                </a:rPr>
                <a:t>𝑋^2</a:t>
              </a:r>
              <a:r>
                <a:rPr lang="es-ES" sz="1100" i="0">
                  <a:latin typeface="Cambria Math" panose="02040503050406030204" pitchFamily="18" charset="0"/>
                </a:rPr>
                <a:t>=∑24_(</a:t>
              </a:r>
              <a:r>
                <a:rPr lang="es-ES" sz="1100" b="0" i="0">
                  <a:latin typeface="Cambria Math" panose="02040503050406030204" pitchFamily="18" charset="0"/>
                </a:rPr>
                <a:t>𝑖</a:t>
              </a:r>
              <a:r>
                <a:rPr lang="es-ES" sz="1100" i="0">
                  <a:latin typeface="Cambria Math" panose="02040503050406030204" pitchFamily="18" charset="0"/>
                </a:rPr>
                <a:t>=</a:t>
              </a:r>
              <a:r>
                <a:rPr lang="es-ES" sz="1100" b="0" i="0">
                  <a:latin typeface="Cambria Math" panose="02040503050406030204" pitchFamily="18" charset="0"/>
                </a:rPr>
                <a:t>1)^𝑘▒〖(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𝑂^𝑖 〖− 𝐸〗^𝑖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)</a:t>
              </a:r>
              <a:r>
                <a:rPr lang="es-ES" sz="1100" b="0" i="0">
                  <a:latin typeface="Cambria Math" panose="02040503050406030204" pitchFamily="18" charset="0"/>
                </a:rPr>
                <a:t>/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𝐸𝑖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</a:t>
              </a:r>
              <a:endParaRPr lang="es-ES" sz="11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247650</xdr:colOff>
      <xdr:row>7</xdr:row>
      <xdr:rowOff>57150</xdr:rowOff>
    </xdr:from>
    <xdr:to>
      <xdr:col>4</xdr:col>
      <xdr:colOff>561975</xdr:colOff>
      <xdr:row>11</xdr:row>
      <xdr:rowOff>104775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duotone>
            <a:prstClr val="black"/>
            <a:schemeClr val="accent1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0" y="1390650"/>
          <a:ext cx="1838325" cy="809625"/>
        </a:xfrm>
        <a:prstGeom prst="rect">
          <a:avLst/>
        </a:prstGeom>
        <a:solidFill>
          <a:srgbClr val="FFFF00"/>
        </a:solidFill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195262</xdr:colOff>
      <xdr:row>30</xdr:row>
      <xdr:rowOff>180975</xdr:rowOff>
    </xdr:from>
    <xdr:to>
      <xdr:col>8</xdr:col>
      <xdr:colOff>195262</xdr:colOff>
      <xdr:row>45</xdr:row>
      <xdr:rowOff>66675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</xdr:colOff>
      <xdr:row>7</xdr:row>
      <xdr:rowOff>47625</xdr:rowOff>
    </xdr:from>
    <xdr:to>
      <xdr:col>8</xdr:col>
      <xdr:colOff>71437</xdr:colOff>
      <xdr:row>21</xdr:row>
      <xdr:rowOff>123825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66"/>
  </sheetPr>
  <dimension ref="A1:D7"/>
  <sheetViews>
    <sheetView tabSelected="1" workbookViewId="0">
      <selection activeCell="F2" sqref="F2"/>
    </sheetView>
  </sheetViews>
  <sheetFormatPr baseColWidth="10" defaultRowHeight="15" x14ac:dyDescent="0.25"/>
  <sheetData>
    <row r="1" spans="1:4" x14ac:dyDescent="0.25">
      <c r="A1" s="29"/>
      <c r="B1" s="30"/>
      <c r="C1" s="30"/>
      <c r="D1" s="30"/>
    </row>
    <row r="2" spans="1:4" x14ac:dyDescent="0.25">
      <c r="A2" s="30"/>
      <c r="B2" s="30"/>
      <c r="C2" s="30"/>
      <c r="D2" s="30"/>
    </row>
    <row r="3" spans="1:4" x14ac:dyDescent="0.25">
      <c r="A3" s="30"/>
      <c r="B3" s="30"/>
      <c r="C3" s="30"/>
      <c r="D3" s="30"/>
    </row>
    <row r="4" spans="1:4" x14ac:dyDescent="0.25">
      <c r="A4" s="30"/>
      <c r="B4" s="30"/>
      <c r="C4" s="30"/>
      <c r="D4" s="30"/>
    </row>
    <row r="5" spans="1:4" x14ac:dyDescent="0.25">
      <c r="A5" s="30"/>
      <c r="B5" s="30"/>
      <c r="C5" s="30"/>
      <c r="D5" s="30"/>
    </row>
    <row r="6" spans="1:4" x14ac:dyDescent="0.25">
      <c r="A6" s="30"/>
      <c r="B6" s="30"/>
      <c r="C6" s="30"/>
      <c r="D6" s="30"/>
    </row>
    <row r="7" spans="1:4" x14ac:dyDescent="0.25">
      <c r="A7" s="30"/>
      <c r="B7" s="30"/>
      <c r="C7" s="30"/>
      <c r="D7" s="30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G87"/>
  <sheetViews>
    <sheetView workbookViewId="0">
      <selection activeCell="I6" sqref="I6"/>
    </sheetView>
  </sheetViews>
  <sheetFormatPr baseColWidth="10" defaultRowHeight="15" x14ac:dyDescent="0.25"/>
  <sheetData>
    <row r="2" spans="1:7" x14ac:dyDescent="0.25">
      <c r="A2" s="94" t="s">
        <v>77</v>
      </c>
      <c r="B2" s="95"/>
      <c r="C2" s="95"/>
      <c r="D2" s="95"/>
      <c r="E2" s="95"/>
      <c r="F2" s="95"/>
      <c r="G2" s="95"/>
    </row>
    <row r="3" spans="1:7" x14ac:dyDescent="0.25">
      <c r="A3" s="95"/>
      <c r="B3" s="95"/>
      <c r="C3" s="95"/>
      <c r="D3" s="95"/>
      <c r="E3" s="95"/>
      <c r="F3" s="95"/>
      <c r="G3" s="95"/>
    </row>
    <row r="4" spans="1:7" x14ac:dyDescent="0.25">
      <c r="A4" s="95"/>
      <c r="B4" s="95"/>
      <c r="C4" s="95"/>
      <c r="D4" s="95"/>
      <c r="E4" s="95"/>
      <c r="F4" s="95"/>
      <c r="G4" s="95"/>
    </row>
    <row r="5" spans="1:7" x14ac:dyDescent="0.25">
      <c r="A5" s="95"/>
      <c r="B5" s="95"/>
      <c r="C5" s="95"/>
      <c r="D5" s="95"/>
      <c r="E5" s="95"/>
      <c r="F5" s="95"/>
      <c r="G5" s="95"/>
    </row>
    <row r="6" spans="1:7" x14ac:dyDescent="0.25">
      <c r="A6" s="95"/>
      <c r="B6" s="95"/>
      <c r="C6" s="95"/>
      <c r="D6" s="95"/>
      <c r="E6" s="95"/>
      <c r="F6" s="95"/>
      <c r="G6" s="95"/>
    </row>
    <row r="7" spans="1:7" x14ac:dyDescent="0.25">
      <c r="A7" s="95"/>
      <c r="B7" s="95"/>
      <c r="C7" s="95"/>
      <c r="D7" s="95"/>
      <c r="E7" s="95"/>
      <c r="F7" s="95"/>
      <c r="G7" s="95"/>
    </row>
    <row r="8" spans="1:7" x14ac:dyDescent="0.25">
      <c r="A8" s="18"/>
      <c r="B8" s="18"/>
      <c r="C8" s="18"/>
      <c r="D8" s="18"/>
      <c r="E8" s="18"/>
      <c r="F8" s="18"/>
      <c r="G8" s="18"/>
    </row>
    <row r="9" spans="1:7" x14ac:dyDescent="0.25">
      <c r="A9" s="18"/>
      <c r="B9" s="18"/>
      <c r="C9" s="18"/>
      <c r="D9" s="18"/>
      <c r="E9" s="18"/>
      <c r="F9" s="18"/>
      <c r="G9" s="18"/>
    </row>
    <row r="10" spans="1:7" x14ac:dyDescent="0.25">
      <c r="A10" s="18"/>
      <c r="B10" s="18"/>
      <c r="C10" s="18"/>
      <c r="D10" s="18"/>
      <c r="E10" s="18"/>
      <c r="F10" s="18"/>
      <c r="G10" s="18"/>
    </row>
    <row r="11" spans="1:7" x14ac:dyDescent="0.25">
      <c r="A11" s="18"/>
      <c r="B11" s="18"/>
      <c r="C11" s="18"/>
      <c r="D11" s="18"/>
      <c r="E11" s="18"/>
      <c r="F11" s="18"/>
      <c r="G11" s="18"/>
    </row>
    <row r="12" spans="1:7" x14ac:dyDescent="0.25">
      <c r="A12" s="18"/>
      <c r="B12" s="18"/>
      <c r="C12" s="18"/>
      <c r="D12" s="18"/>
      <c r="E12" s="18"/>
      <c r="F12" s="18"/>
      <c r="G12" s="18"/>
    </row>
    <row r="13" spans="1:7" ht="16.5" thickBot="1" x14ac:dyDescent="0.3">
      <c r="A13" s="93" t="s">
        <v>68</v>
      </c>
      <c r="B13" s="93"/>
      <c r="C13" s="93"/>
      <c r="D13" s="93"/>
      <c r="E13" s="93"/>
      <c r="F13" s="93"/>
      <c r="G13" s="93"/>
    </row>
    <row r="14" spans="1:7" x14ac:dyDescent="0.25">
      <c r="A14" s="1" t="s">
        <v>0</v>
      </c>
      <c r="B14" s="84" t="s">
        <v>2</v>
      </c>
      <c r="C14" s="85"/>
      <c r="D14" s="85"/>
      <c r="E14" s="85"/>
      <c r="F14" s="85"/>
      <c r="G14" s="86"/>
    </row>
    <row r="15" spans="1:7" ht="15.75" thickBot="1" x14ac:dyDescent="0.3">
      <c r="A15" s="2"/>
      <c r="B15" s="87"/>
      <c r="C15" s="88"/>
      <c r="D15" s="88"/>
      <c r="E15" s="88"/>
      <c r="F15" s="88"/>
      <c r="G15" s="89"/>
    </row>
    <row r="16" spans="1:7" ht="16.5" thickBot="1" x14ac:dyDescent="0.3">
      <c r="A16" s="3" t="s">
        <v>1</v>
      </c>
      <c r="B16" s="4" t="s">
        <v>3</v>
      </c>
      <c r="C16" s="5" t="s">
        <v>4</v>
      </c>
      <c r="D16" s="5" t="s">
        <v>5</v>
      </c>
      <c r="E16" s="5" t="s">
        <v>6</v>
      </c>
      <c r="F16" s="5" t="s">
        <v>7</v>
      </c>
      <c r="G16" s="5" t="s">
        <v>8</v>
      </c>
    </row>
    <row r="17" spans="1:7" ht="16.5" thickBot="1" x14ac:dyDescent="0.3">
      <c r="A17" s="6">
        <v>1</v>
      </c>
      <c r="B17" s="7" t="s">
        <v>9</v>
      </c>
      <c r="C17" s="7" t="s">
        <v>9</v>
      </c>
      <c r="D17" s="7" t="s">
        <v>10</v>
      </c>
      <c r="E17" s="8" t="s">
        <v>11</v>
      </c>
      <c r="F17" s="7" t="s">
        <v>12</v>
      </c>
      <c r="G17" s="7" t="s">
        <v>13</v>
      </c>
    </row>
    <row r="18" spans="1:7" ht="16.5" thickBot="1" x14ac:dyDescent="0.3">
      <c r="A18" s="9">
        <v>2</v>
      </c>
      <c r="B18" s="10" t="s">
        <v>14</v>
      </c>
      <c r="C18" s="11" t="s">
        <v>15</v>
      </c>
      <c r="D18" s="10" t="s">
        <v>16</v>
      </c>
      <c r="E18" s="7" t="s">
        <v>17</v>
      </c>
      <c r="F18" s="10" t="s">
        <v>18</v>
      </c>
      <c r="G18" s="10" t="s">
        <v>19</v>
      </c>
    </row>
    <row r="19" spans="1:7" ht="16.5" thickBot="1" x14ac:dyDescent="0.3">
      <c r="A19" s="9">
        <v>3</v>
      </c>
      <c r="B19" s="10" t="s">
        <v>20</v>
      </c>
      <c r="C19" s="7" t="s">
        <v>21</v>
      </c>
      <c r="D19" s="10" t="s">
        <v>22</v>
      </c>
      <c r="E19" s="10" t="s">
        <v>23</v>
      </c>
      <c r="F19" s="10" t="s">
        <v>24</v>
      </c>
      <c r="G19" s="12">
        <v>1213</v>
      </c>
    </row>
    <row r="20" spans="1:7" ht="16.5" thickBot="1" x14ac:dyDescent="0.3">
      <c r="A20" s="9">
        <v>4</v>
      </c>
      <c r="B20" s="10" t="s">
        <v>25</v>
      </c>
      <c r="C20" s="10" t="s">
        <v>26</v>
      </c>
      <c r="D20" s="10" t="s">
        <v>27</v>
      </c>
      <c r="E20" s="10" t="s">
        <v>28</v>
      </c>
      <c r="F20" s="12">
        <v>1064</v>
      </c>
      <c r="G20" s="12">
        <v>1923</v>
      </c>
    </row>
    <row r="21" spans="1:7" ht="16.5" thickBot="1" x14ac:dyDescent="0.3">
      <c r="A21" s="9">
        <v>5</v>
      </c>
      <c r="B21" s="10" t="s">
        <v>29</v>
      </c>
      <c r="C21" s="10" t="s">
        <v>30</v>
      </c>
      <c r="D21" s="10" t="s">
        <v>31</v>
      </c>
      <c r="E21" s="12">
        <v>1145</v>
      </c>
      <c r="F21" s="12">
        <v>1810</v>
      </c>
      <c r="G21" s="12">
        <v>2675</v>
      </c>
    </row>
    <row r="22" spans="1:7" ht="16.5" thickBot="1" x14ac:dyDescent="0.3">
      <c r="A22" s="9">
        <v>6</v>
      </c>
      <c r="B22" s="10" t="s">
        <v>32</v>
      </c>
      <c r="C22" s="10" t="s">
        <v>33</v>
      </c>
      <c r="D22" s="12">
        <v>1237</v>
      </c>
      <c r="E22" s="12">
        <v>1635</v>
      </c>
      <c r="F22" s="12">
        <v>2204</v>
      </c>
      <c r="G22" s="12">
        <v>3455</v>
      </c>
    </row>
    <row r="23" spans="1:7" ht="16.5" thickBot="1" x14ac:dyDescent="0.3">
      <c r="A23" s="9">
        <v>7</v>
      </c>
      <c r="B23" s="10" t="s">
        <v>34</v>
      </c>
      <c r="C23" s="12">
        <v>1239</v>
      </c>
      <c r="D23" s="12">
        <v>1690</v>
      </c>
      <c r="E23" s="12">
        <v>2167</v>
      </c>
      <c r="F23" s="12">
        <v>2833</v>
      </c>
      <c r="G23" s="12">
        <v>4255</v>
      </c>
    </row>
    <row r="24" spans="1:7" ht="16.5" thickBot="1" x14ac:dyDescent="0.3">
      <c r="A24" s="9">
        <v>8</v>
      </c>
      <c r="B24" s="12">
        <v>1344</v>
      </c>
      <c r="C24" s="12">
        <v>1646</v>
      </c>
      <c r="D24" s="12">
        <v>2180</v>
      </c>
      <c r="E24" s="12">
        <v>2733</v>
      </c>
      <c r="F24" s="12">
        <v>3490</v>
      </c>
      <c r="G24" s="12">
        <v>5071</v>
      </c>
    </row>
    <row r="25" spans="1:7" ht="16.5" thickBot="1" x14ac:dyDescent="0.3">
      <c r="A25" s="9">
        <v>9</v>
      </c>
      <c r="B25" s="12">
        <v>1735</v>
      </c>
      <c r="C25" s="12">
        <v>2088</v>
      </c>
      <c r="D25" s="12">
        <v>2700</v>
      </c>
      <c r="E25" s="12">
        <v>3325</v>
      </c>
      <c r="F25" s="12">
        <v>4168</v>
      </c>
      <c r="G25" s="12">
        <v>5899</v>
      </c>
    </row>
    <row r="26" spans="1:7" ht="16.5" thickBot="1" x14ac:dyDescent="0.3">
      <c r="A26" s="9">
        <v>10</v>
      </c>
      <c r="B26" s="12">
        <v>2156</v>
      </c>
      <c r="C26" s="12">
        <v>2558</v>
      </c>
      <c r="D26" s="12">
        <v>3247</v>
      </c>
      <c r="E26" s="12">
        <v>3940</v>
      </c>
      <c r="F26" s="12">
        <v>4865</v>
      </c>
      <c r="G26" s="12">
        <v>6737</v>
      </c>
    </row>
    <row r="27" spans="1:7" ht="16.5" thickBot="1" x14ac:dyDescent="0.3">
      <c r="A27" s="9">
        <v>11</v>
      </c>
      <c r="B27" s="12">
        <v>2603</v>
      </c>
      <c r="C27" s="12">
        <v>3053</v>
      </c>
      <c r="D27" s="12">
        <v>3816</v>
      </c>
      <c r="E27" s="12">
        <v>4575</v>
      </c>
      <c r="F27" s="12">
        <v>5578</v>
      </c>
      <c r="G27" s="12">
        <v>7584</v>
      </c>
    </row>
    <row r="28" spans="1:7" ht="16.5" thickBot="1" x14ac:dyDescent="0.3">
      <c r="A28" s="9">
        <v>12</v>
      </c>
      <c r="B28" s="12">
        <v>3074</v>
      </c>
      <c r="C28" s="12">
        <v>3571</v>
      </c>
      <c r="D28" s="12">
        <v>4404</v>
      </c>
      <c r="E28" s="12">
        <v>5226</v>
      </c>
      <c r="F28" s="12">
        <v>6304</v>
      </c>
      <c r="G28" s="12">
        <v>8438</v>
      </c>
    </row>
    <row r="29" spans="1:7" ht="16.5" thickBot="1" x14ac:dyDescent="0.3">
      <c r="A29" s="9">
        <v>13</v>
      </c>
      <c r="B29" s="12">
        <v>3565</v>
      </c>
      <c r="C29" s="12">
        <v>4107</v>
      </c>
      <c r="D29" s="12">
        <v>5009</v>
      </c>
      <c r="E29" s="12">
        <v>5892</v>
      </c>
      <c r="F29" s="12">
        <v>7042</v>
      </c>
      <c r="G29" s="12">
        <v>9299</v>
      </c>
    </row>
    <row r="30" spans="1:7" ht="16.5" thickBot="1" x14ac:dyDescent="0.3">
      <c r="A30" s="9">
        <v>14</v>
      </c>
      <c r="B30" s="12">
        <v>4075</v>
      </c>
      <c r="C30" s="12">
        <v>4660</v>
      </c>
      <c r="D30" s="12">
        <v>5629</v>
      </c>
      <c r="E30" s="12">
        <v>6571</v>
      </c>
      <c r="F30" s="12">
        <v>7790</v>
      </c>
      <c r="G30" s="12">
        <v>10165</v>
      </c>
    </row>
    <row r="31" spans="1:7" ht="16.5" thickBot="1" x14ac:dyDescent="0.3">
      <c r="A31" s="9">
        <v>15</v>
      </c>
      <c r="B31" s="12">
        <v>4601</v>
      </c>
      <c r="C31" s="12">
        <v>5229</v>
      </c>
      <c r="D31" s="12">
        <v>6262</v>
      </c>
      <c r="E31" s="12">
        <v>7261</v>
      </c>
      <c r="F31" s="12">
        <v>8547</v>
      </c>
      <c r="G31" s="12">
        <v>11037</v>
      </c>
    </row>
    <row r="32" spans="1:7" ht="16.5" thickBot="1" x14ac:dyDescent="0.3">
      <c r="A32" s="9">
        <v>16</v>
      </c>
      <c r="B32" s="12">
        <v>5142</v>
      </c>
      <c r="C32" s="12">
        <v>5812</v>
      </c>
      <c r="D32" s="12">
        <v>6908</v>
      </c>
      <c r="E32" s="12">
        <v>7962</v>
      </c>
      <c r="F32" s="12">
        <v>9312</v>
      </c>
      <c r="G32" s="12">
        <v>11912</v>
      </c>
    </row>
    <row r="33" spans="1:7" ht="16.5" thickBot="1" x14ac:dyDescent="0.3">
      <c r="A33" s="9">
        <v>17</v>
      </c>
      <c r="B33" s="12">
        <v>5697</v>
      </c>
      <c r="C33" s="12">
        <v>6408</v>
      </c>
      <c r="D33" s="12">
        <v>7564</v>
      </c>
      <c r="E33" s="12">
        <v>8672</v>
      </c>
      <c r="F33" s="12">
        <v>10085</v>
      </c>
      <c r="G33" s="12">
        <v>12792</v>
      </c>
    </row>
    <row r="34" spans="1:7" ht="16.5" thickBot="1" x14ac:dyDescent="0.3">
      <c r="A34" s="9">
        <v>18</v>
      </c>
      <c r="B34" s="12">
        <v>6265</v>
      </c>
      <c r="C34" s="12">
        <v>7015</v>
      </c>
      <c r="D34" s="12">
        <v>8231</v>
      </c>
      <c r="E34" s="12">
        <v>9390</v>
      </c>
      <c r="F34" s="12">
        <v>10865</v>
      </c>
      <c r="G34" s="12">
        <v>13675</v>
      </c>
    </row>
    <row r="35" spans="1:7" ht="16.5" thickBot="1" x14ac:dyDescent="0.3">
      <c r="A35" s="9">
        <v>19</v>
      </c>
      <c r="B35" s="12">
        <v>6844</v>
      </c>
      <c r="C35" s="12">
        <v>7633</v>
      </c>
      <c r="D35" s="12">
        <v>8907</v>
      </c>
      <c r="E35" s="12">
        <v>10117</v>
      </c>
      <c r="F35" s="12">
        <v>11651</v>
      </c>
      <c r="G35" s="12">
        <v>14562</v>
      </c>
    </row>
    <row r="36" spans="1:7" ht="16.5" thickBot="1" x14ac:dyDescent="0.3">
      <c r="A36" s="9">
        <v>20</v>
      </c>
      <c r="B36" s="12">
        <v>7434</v>
      </c>
      <c r="C36" s="12">
        <v>8260</v>
      </c>
      <c r="D36" s="12">
        <v>9591</v>
      </c>
      <c r="E36" s="12">
        <v>10851</v>
      </c>
      <c r="F36" s="12">
        <v>12443</v>
      </c>
      <c r="G36" s="12">
        <v>15452</v>
      </c>
    </row>
    <row r="37" spans="1:7" ht="16.5" thickBot="1" x14ac:dyDescent="0.3">
      <c r="A37" s="9">
        <v>21</v>
      </c>
      <c r="B37" s="12">
        <v>8034</v>
      </c>
      <c r="C37" s="12">
        <v>8897</v>
      </c>
      <c r="D37" s="12">
        <v>10283</v>
      </c>
      <c r="E37" s="12">
        <v>11591</v>
      </c>
      <c r="F37" s="12">
        <v>13240</v>
      </c>
      <c r="G37" s="12">
        <v>16344</v>
      </c>
    </row>
    <row r="38" spans="1:7" ht="16.5" thickBot="1" x14ac:dyDescent="0.3">
      <c r="A38" s="9">
        <v>22</v>
      </c>
      <c r="B38" s="12">
        <v>8643</v>
      </c>
      <c r="C38" s="12">
        <v>9542</v>
      </c>
      <c r="D38" s="12">
        <v>10982</v>
      </c>
      <c r="E38" s="12">
        <v>12338</v>
      </c>
      <c r="F38" s="12">
        <v>14042</v>
      </c>
      <c r="G38" s="12">
        <v>17240</v>
      </c>
    </row>
    <row r="39" spans="1:7" ht="16.5" thickBot="1" x14ac:dyDescent="0.3">
      <c r="A39" s="9">
        <v>23</v>
      </c>
      <c r="B39" s="12">
        <v>9260</v>
      </c>
      <c r="C39" s="12">
        <v>10196</v>
      </c>
      <c r="D39" s="12">
        <v>11689</v>
      </c>
      <c r="E39" s="12">
        <v>13091</v>
      </c>
      <c r="F39" s="12">
        <v>14848</v>
      </c>
      <c r="G39" s="12">
        <v>18137</v>
      </c>
    </row>
    <row r="40" spans="1:7" ht="16.5" thickBot="1" x14ac:dyDescent="0.3">
      <c r="A40" s="9">
        <v>24</v>
      </c>
      <c r="B40" s="12">
        <v>9886</v>
      </c>
      <c r="C40" s="12">
        <v>10856</v>
      </c>
      <c r="D40" s="12">
        <v>12401</v>
      </c>
      <c r="E40" s="12">
        <v>13848</v>
      </c>
      <c r="F40" s="12">
        <v>15659</v>
      </c>
      <c r="G40" s="12">
        <v>19037</v>
      </c>
    </row>
    <row r="41" spans="1:7" ht="16.5" thickBot="1" x14ac:dyDescent="0.3">
      <c r="A41" s="9">
        <v>25</v>
      </c>
      <c r="B41" s="12">
        <v>10520</v>
      </c>
      <c r="C41" s="12">
        <v>11524</v>
      </c>
      <c r="D41" s="12">
        <v>13120</v>
      </c>
      <c r="E41" s="12">
        <v>14611</v>
      </c>
      <c r="F41" s="12">
        <v>16473</v>
      </c>
      <c r="G41" s="12">
        <v>19939</v>
      </c>
    </row>
    <row r="42" spans="1:7" ht="16.5" thickBot="1" x14ac:dyDescent="0.3">
      <c r="A42" s="9">
        <v>26</v>
      </c>
      <c r="B42" s="12">
        <v>11160</v>
      </c>
      <c r="C42" s="12">
        <v>12198</v>
      </c>
      <c r="D42" s="12">
        <v>13844</v>
      </c>
      <c r="E42" s="12">
        <v>15379</v>
      </c>
      <c r="F42" s="12">
        <v>17292</v>
      </c>
      <c r="G42" s="12">
        <v>20843</v>
      </c>
    </row>
    <row r="43" spans="1:7" ht="16.5" thickBot="1" x14ac:dyDescent="0.3">
      <c r="A43" s="9">
        <v>27</v>
      </c>
      <c r="B43" s="12">
        <v>11806</v>
      </c>
      <c r="C43" s="12">
        <v>12879</v>
      </c>
      <c r="D43" s="12">
        <v>14573</v>
      </c>
      <c r="E43" s="12">
        <v>16151</v>
      </c>
      <c r="F43" s="12">
        <v>18114</v>
      </c>
      <c r="G43" s="12">
        <v>21749</v>
      </c>
    </row>
    <row r="44" spans="1:7" ht="16.5" thickBot="1" x14ac:dyDescent="0.3">
      <c r="A44" s="9">
        <v>28</v>
      </c>
      <c r="B44" s="12">
        <v>12461</v>
      </c>
      <c r="C44" s="12">
        <v>13565</v>
      </c>
      <c r="D44" s="12">
        <v>15308</v>
      </c>
      <c r="E44" s="12">
        <v>16928</v>
      </c>
      <c r="F44" s="12">
        <v>18939</v>
      </c>
      <c r="G44" s="12">
        <v>22657</v>
      </c>
    </row>
    <row r="45" spans="1:7" ht="16.5" thickBot="1" x14ac:dyDescent="0.3">
      <c r="A45" s="9">
        <v>29</v>
      </c>
      <c r="B45" s="12">
        <v>13121</v>
      </c>
      <c r="C45" s="12">
        <v>14257</v>
      </c>
      <c r="D45" s="12">
        <v>16047</v>
      </c>
      <c r="E45" s="12">
        <v>17708</v>
      </c>
      <c r="F45" s="12">
        <v>19768</v>
      </c>
      <c r="G45" s="12">
        <v>23567</v>
      </c>
    </row>
    <row r="46" spans="1:7" ht="16.5" thickBot="1" x14ac:dyDescent="0.3">
      <c r="A46" s="9">
        <v>30</v>
      </c>
      <c r="B46" s="12">
        <v>13787</v>
      </c>
      <c r="C46" s="12">
        <v>14954</v>
      </c>
      <c r="D46" s="12">
        <v>16791</v>
      </c>
      <c r="E46" s="12">
        <v>18493</v>
      </c>
      <c r="F46" s="12">
        <v>20599</v>
      </c>
      <c r="G46" s="12">
        <v>24478</v>
      </c>
    </row>
    <row r="47" spans="1:7" ht="32.25" thickBot="1" x14ac:dyDescent="0.3">
      <c r="A47" s="13" t="s">
        <v>0</v>
      </c>
      <c r="B47" s="90" t="s">
        <v>35</v>
      </c>
      <c r="C47" s="91"/>
      <c r="D47" s="91"/>
      <c r="E47" s="91"/>
      <c r="F47" s="91"/>
      <c r="G47" s="92"/>
    </row>
    <row r="48" spans="1:7" ht="16.5" thickBot="1" x14ac:dyDescent="0.3">
      <c r="A48" s="13" t="s">
        <v>1</v>
      </c>
      <c r="B48" s="4" t="s">
        <v>36</v>
      </c>
      <c r="C48" s="5" t="s">
        <v>37</v>
      </c>
      <c r="D48" s="5" t="s">
        <v>38</v>
      </c>
      <c r="E48" s="5" t="s">
        <v>39</v>
      </c>
      <c r="F48" s="5" t="s">
        <v>40</v>
      </c>
      <c r="G48" s="5" t="s">
        <v>41</v>
      </c>
    </row>
    <row r="49" spans="1:7" ht="16.5" thickBot="1" x14ac:dyDescent="0.3">
      <c r="A49" s="6">
        <v>1</v>
      </c>
      <c r="B49" s="14">
        <v>1323</v>
      </c>
      <c r="C49" s="14">
        <v>2706</v>
      </c>
      <c r="D49" s="14">
        <v>3841</v>
      </c>
      <c r="E49" s="15">
        <v>5024</v>
      </c>
      <c r="F49" s="14">
        <v>6635</v>
      </c>
      <c r="G49" s="14">
        <v>7879</v>
      </c>
    </row>
    <row r="50" spans="1:7" ht="16.5" thickBot="1" x14ac:dyDescent="0.3">
      <c r="A50" s="9">
        <v>2</v>
      </c>
      <c r="B50" s="12">
        <v>2773</v>
      </c>
      <c r="C50" s="16">
        <v>4605</v>
      </c>
      <c r="D50" s="17">
        <v>5991</v>
      </c>
      <c r="E50" s="14">
        <v>7378</v>
      </c>
      <c r="F50" s="12">
        <v>9210</v>
      </c>
      <c r="G50" s="12">
        <v>10597</v>
      </c>
    </row>
    <row r="51" spans="1:7" ht="16.5" thickBot="1" x14ac:dyDescent="0.3">
      <c r="A51" s="9">
        <v>3</v>
      </c>
      <c r="B51" s="12">
        <v>4108</v>
      </c>
      <c r="C51" s="14">
        <v>6251</v>
      </c>
      <c r="D51" s="12">
        <v>7815</v>
      </c>
      <c r="E51" s="12">
        <v>9348</v>
      </c>
      <c r="F51" s="12">
        <v>11345</v>
      </c>
      <c r="G51" s="12">
        <v>12838</v>
      </c>
    </row>
    <row r="52" spans="1:7" ht="16.5" thickBot="1" x14ac:dyDescent="0.3">
      <c r="A52" s="9">
        <v>4</v>
      </c>
      <c r="B52" s="12">
        <v>5385</v>
      </c>
      <c r="C52" s="12">
        <v>7779</v>
      </c>
      <c r="D52" s="12">
        <v>9488</v>
      </c>
      <c r="E52" s="12">
        <v>11143</v>
      </c>
      <c r="F52" s="12">
        <v>13277</v>
      </c>
      <c r="G52" s="12">
        <v>14860</v>
      </c>
    </row>
    <row r="53" spans="1:7" ht="16.5" thickBot="1" x14ac:dyDescent="0.3">
      <c r="A53" s="9">
        <v>5</v>
      </c>
      <c r="B53" s="12">
        <v>6626</v>
      </c>
      <c r="C53" s="12">
        <v>9236</v>
      </c>
      <c r="D53" s="12">
        <v>11071</v>
      </c>
      <c r="E53" s="12">
        <v>12833</v>
      </c>
      <c r="F53" s="12">
        <v>15086</v>
      </c>
      <c r="G53" s="12">
        <v>16750</v>
      </c>
    </row>
    <row r="54" spans="1:7" ht="16.5" thickBot="1" x14ac:dyDescent="0.3">
      <c r="A54" s="9">
        <v>6</v>
      </c>
      <c r="B54" s="12">
        <v>7841</v>
      </c>
      <c r="C54" s="12">
        <v>10645</v>
      </c>
      <c r="D54" s="12">
        <v>12592</v>
      </c>
      <c r="E54" s="12">
        <v>14449</v>
      </c>
      <c r="F54" s="12">
        <v>16812</v>
      </c>
      <c r="G54" s="12">
        <v>18548</v>
      </c>
    </row>
    <row r="55" spans="1:7" ht="16.5" thickBot="1" x14ac:dyDescent="0.3">
      <c r="A55" s="9">
        <v>7</v>
      </c>
      <c r="B55" s="12">
        <v>9037</v>
      </c>
      <c r="C55" s="12">
        <v>12017</v>
      </c>
      <c r="D55" s="12">
        <v>14067</v>
      </c>
      <c r="E55" s="12">
        <v>16013</v>
      </c>
      <c r="F55" s="12">
        <v>18475</v>
      </c>
      <c r="G55" s="12">
        <v>20278</v>
      </c>
    </row>
    <row r="56" spans="1:7" ht="16.5" thickBot="1" x14ac:dyDescent="0.3">
      <c r="A56" s="9">
        <v>8</v>
      </c>
      <c r="B56" s="12">
        <v>10219</v>
      </c>
      <c r="C56" s="12">
        <v>13362</v>
      </c>
      <c r="D56" s="10">
        <v>15507</v>
      </c>
      <c r="E56" s="12">
        <v>17535</v>
      </c>
      <c r="F56" s="12">
        <v>20090</v>
      </c>
      <c r="G56" s="12">
        <v>21955</v>
      </c>
    </row>
    <row r="57" spans="1:7" ht="16.5" thickBot="1" x14ac:dyDescent="0.3">
      <c r="A57" s="9">
        <v>9</v>
      </c>
      <c r="B57" s="12">
        <v>11389</v>
      </c>
      <c r="C57" s="12">
        <v>14684</v>
      </c>
      <c r="D57" s="12">
        <v>16919</v>
      </c>
      <c r="E57" s="12">
        <v>19023</v>
      </c>
      <c r="F57" s="12">
        <v>21666</v>
      </c>
      <c r="G57" s="12">
        <v>23589</v>
      </c>
    </row>
    <row r="58" spans="1:7" ht="16.5" thickBot="1" x14ac:dyDescent="0.3">
      <c r="A58" s="9">
        <v>10</v>
      </c>
      <c r="B58" s="12">
        <v>12549</v>
      </c>
      <c r="C58" s="12">
        <v>15987</v>
      </c>
      <c r="D58" s="12">
        <v>18307</v>
      </c>
      <c r="E58" s="12">
        <v>20483</v>
      </c>
      <c r="F58" s="12">
        <v>23209</v>
      </c>
      <c r="G58" s="12">
        <v>25188</v>
      </c>
    </row>
    <row r="59" spans="1:7" ht="16.5" thickBot="1" x14ac:dyDescent="0.3">
      <c r="A59" s="9">
        <v>11</v>
      </c>
      <c r="B59" s="12">
        <v>13701</v>
      </c>
      <c r="C59" s="12">
        <v>17275</v>
      </c>
      <c r="D59" s="12">
        <v>19675</v>
      </c>
      <c r="E59" s="12">
        <v>21920</v>
      </c>
      <c r="F59" s="12">
        <v>24725</v>
      </c>
      <c r="G59" s="12">
        <v>26757</v>
      </c>
    </row>
    <row r="60" spans="1:7" ht="16.5" thickBot="1" x14ac:dyDescent="0.3">
      <c r="A60" s="9">
        <v>12</v>
      </c>
      <c r="B60" s="12">
        <v>14845</v>
      </c>
      <c r="C60" s="12">
        <v>18549</v>
      </c>
      <c r="D60" s="12">
        <v>21026</v>
      </c>
      <c r="E60" s="12">
        <v>23337</v>
      </c>
      <c r="F60" s="12">
        <v>26217</v>
      </c>
      <c r="G60" s="12">
        <v>28299</v>
      </c>
    </row>
    <row r="61" spans="1:7" ht="16.5" thickBot="1" x14ac:dyDescent="0.3">
      <c r="A61" s="9">
        <v>13</v>
      </c>
      <c r="B61" s="12">
        <v>15984</v>
      </c>
      <c r="C61" s="12">
        <v>19812</v>
      </c>
      <c r="D61" s="12">
        <v>22362</v>
      </c>
      <c r="E61" s="12">
        <v>24736</v>
      </c>
      <c r="F61" s="12">
        <v>27688</v>
      </c>
      <c r="G61" s="12">
        <v>29819</v>
      </c>
    </row>
    <row r="62" spans="1:7" ht="16.5" thickBot="1" x14ac:dyDescent="0.3">
      <c r="A62" s="9">
        <v>14</v>
      </c>
      <c r="B62" s="12">
        <v>17117</v>
      </c>
      <c r="C62" s="12">
        <v>21064</v>
      </c>
      <c r="D62" s="12">
        <v>23685</v>
      </c>
      <c r="E62" s="12">
        <v>26119</v>
      </c>
      <c r="F62" s="12">
        <v>29141</v>
      </c>
      <c r="G62" s="12">
        <v>31319</v>
      </c>
    </row>
    <row r="63" spans="1:7" ht="16.5" thickBot="1" x14ac:dyDescent="0.3">
      <c r="A63" s="9">
        <v>15</v>
      </c>
      <c r="B63" s="12">
        <v>18245</v>
      </c>
      <c r="C63" s="12">
        <v>22307</v>
      </c>
      <c r="D63" s="12">
        <v>24996</v>
      </c>
      <c r="E63" s="12">
        <v>27488</v>
      </c>
      <c r="F63" s="12">
        <v>30578</v>
      </c>
      <c r="G63" s="12">
        <v>32801</v>
      </c>
    </row>
    <row r="64" spans="1:7" ht="16.5" thickBot="1" x14ac:dyDescent="0.3">
      <c r="A64" s="9">
        <v>16</v>
      </c>
      <c r="B64" s="12">
        <v>19369</v>
      </c>
      <c r="C64" s="12">
        <v>23542</v>
      </c>
      <c r="D64" s="12">
        <v>26296</v>
      </c>
      <c r="E64" s="12">
        <v>28845</v>
      </c>
      <c r="F64" s="12">
        <v>32000</v>
      </c>
      <c r="G64" s="12">
        <v>34267</v>
      </c>
    </row>
    <row r="65" spans="1:7" ht="16.5" thickBot="1" x14ac:dyDescent="0.3">
      <c r="A65" s="9">
        <v>17</v>
      </c>
      <c r="B65" s="12">
        <v>20489</v>
      </c>
      <c r="C65" s="12">
        <v>24769</v>
      </c>
      <c r="D65" s="12">
        <v>27587</v>
      </c>
      <c r="E65" s="12">
        <v>30191</v>
      </c>
      <c r="F65" s="12">
        <v>33409</v>
      </c>
      <c r="G65" s="12">
        <v>35718</v>
      </c>
    </row>
    <row r="66" spans="1:7" ht="16.5" thickBot="1" x14ac:dyDescent="0.3">
      <c r="A66" s="9">
        <v>18</v>
      </c>
      <c r="B66" s="12">
        <v>21605</v>
      </c>
      <c r="C66" s="12">
        <v>25989</v>
      </c>
      <c r="D66" s="12">
        <v>28869</v>
      </c>
      <c r="E66" s="12">
        <v>31526</v>
      </c>
      <c r="F66" s="12">
        <v>34805</v>
      </c>
      <c r="G66" s="12">
        <v>37156</v>
      </c>
    </row>
    <row r="67" spans="1:7" ht="16.5" thickBot="1" x14ac:dyDescent="0.3">
      <c r="A67" s="9">
        <v>19</v>
      </c>
      <c r="B67" s="12">
        <v>22718</v>
      </c>
      <c r="C67" s="12">
        <v>27204</v>
      </c>
      <c r="D67" s="12">
        <v>30144</v>
      </c>
      <c r="E67" s="12">
        <v>32852</v>
      </c>
      <c r="F67" s="12">
        <v>36191</v>
      </c>
      <c r="G67" s="12">
        <v>38582</v>
      </c>
    </row>
    <row r="68" spans="1:7" ht="16.5" thickBot="1" x14ac:dyDescent="0.3">
      <c r="A68" s="9">
        <v>20</v>
      </c>
      <c r="B68" s="12">
        <v>23828</v>
      </c>
      <c r="C68" s="12">
        <v>28412</v>
      </c>
      <c r="D68" s="12">
        <v>31410</v>
      </c>
      <c r="E68" s="12">
        <v>34170</v>
      </c>
      <c r="F68" s="12">
        <v>37566</v>
      </c>
      <c r="G68" s="12">
        <v>39997</v>
      </c>
    </row>
    <row r="69" spans="1:7" ht="16.5" thickBot="1" x14ac:dyDescent="0.3">
      <c r="A69" s="9">
        <v>21</v>
      </c>
      <c r="B69" s="12">
        <v>24935</v>
      </c>
      <c r="C69" s="12">
        <v>29615</v>
      </c>
      <c r="D69" s="12">
        <v>32671</v>
      </c>
      <c r="E69" s="12">
        <v>35479</v>
      </c>
      <c r="F69" s="12">
        <v>38832</v>
      </c>
      <c r="G69" s="12">
        <v>41401</v>
      </c>
    </row>
    <row r="70" spans="1:7" ht="16.5" thickBot="1" x14ac:dyDescent="0.3">
      <c r="A70" s="9">
        <v>22</v>
      </c>
      <c r="B70" s="12">
        <v>26039</v>
      </c>
      <c r="C70" s="12">
        <v>30813</v>
      </c>
      <c r="D70" s="12">
        <v>33924</v>
      </c>
      <c r="E70" s="12">
        <v>36781</v>
      </c>
      <c r="F70" s="12">
        <v>40289</v>
      </c>
      <c r="G70" s="12">
        <v>42796</v>
      </c>
    </row>
    <row r="71" spans="1:7" ht="16.5" thickBot="1" x14ac:dyDescent="0.3">
      <c r="A71" s="9">
        <v>23</v>
      </c>
      <c r="B71" s="12">
        <v>27141</v>
      </c>
      <c r="C71" s="12">
        <v>32007</v>
      </c>
      <c r="D71" s="12">
        <v>35172</v>
      </c>
      <c r="E71" s="12">
        <v>38076</v>
      </c>
      <c r="F71" s="12">
        <v>41638</v>
      </c>
      <c r="G71" s="12">
        <v>44181</v>
      </c>
    </row>
    <row r="72" spans="1:7" ht="16.5" thickBot="1" x14ac:dyDescent="0.3">
      <c r="A72" s="9">
        <v>24</v>
      </c>
      <c r="B72" s="12">
        <v>28241</v>
      </c>
      <c r="C72" s="12">
        <v>33196</v>
      </c>
      <c r="D72" s="12">
        <v>36415</v>
      </c>
      <c r="E72" s="12">
        <v>39364</v>
      </c>
      <c r="F72" s="12">
        <v>42980</v>
      </c>
      <c r="G72" s="12">
        <v>45559</v>
      </c>
    </row>
    <row r="73" spans="1:7" ht="16.5" thickBot="1" x14ac:dyDescent="0.3">
      <c r="A73" s="9">
        <v>25</v>
      </c>
      <c r="B73" s="12">
        <v>29339</v>
      </c>
      <c r="C73" s="12">
        <v>34382</v>
      </c>
      <c r="D73" s="12">
        <v>37652</v>
      </c>
      <c r="E73" s="12">
        <v>40646</v>
      </c>
      <c r="F73" s="12">
        <v>44314</v>
      </c>
      <c r="G73" s="10">
        <v>46928</v>
      </c>
    </row>
    <row r="74" spans="1:7" ht="16.5" thickBot="1" x14ac:dyDescent="0.3">
      <c r="A74" s="9">
        <v>26</v>
      </c>
      <c r="B74" s="12">
        <v>30435</v>
      </c>
      <c r="C74" s="12">
        <v>35563</v>
      </c>
      <c r="D74" s="12">
        <v>38885</v>
      </c>
      <c r="E74" s="12">
        <v>41923</v>
      </c>
      <c r="F74" s="12">
        <v>45642</v>
      </c>
      <c r="G74" s="12">
        <v>48290</v>
      </c>
    </row>
    <row r="75" spans="1:7" ht="16.5" thickBot="1" x14ac:dyDescent="0.3">
      <c r="A75" s="9">
        <v>27</v>
      </c>
      <c r="B75" s="12">
        <v>31528</v>
      </c>
      <c r="C75" s="12">
        <v>36741</v>
      </c>
      <c r="D75" s="12">
        <v>40113</v>
      </c>
      <c r="E75" s="12">
        <v>43194</v>
      </c>
      <c r="F75" s="12">
        <v>46963</v>
      </c>
      <c r="G75" s="12">
        <v>49645</v>
      </c>
    </row>
    <row r="76" spans="1:7" ht="16.5" thickBot="1" x14ac:dyDescent="0.3">
      <c r="A76" s="9">
        <v>28</v>
      </c>
      <c r="B76" s="12">
        <v>32620</v>
      </c>
      <c r="C76" s="12">
        <v>37916</v>
      </c>
      <c r="D76" s="12">
        <v>41337</v>
      </c>
      <c r="E76" s="12">
        <v>44461</v>
      </c>
      <c r="F76" s="12">
        <v>48278</v>
      </c>
      <c r="G76" s="12">
        <v>50993</v>
      </c>
    </row>
    <row r="77" spans="1:7" ht="16.5" thickBot="1" x14ac:dyDescent="0.3">
      <c r="A77" s="9">
        <v>29</v>
      </c>
      <c r="B77" s="12">
        <v>33711</v>
      </c>
      <c r="C77" s="12">
        <v>39087</v>
      </c>
      <c r="D77" s="12">
        <v>42557</v>
      </c>
      <c r="E77" s="12">
        <v>45722</v>
      </c>
      <c r="F77" s="12">
        <v>49588</v>
      </c>
      <c r="G77" s="12">
        <v>52336</v>
      </c>
    </row>
    <row r="78" spans="1:7" ht="16.5" thickBot="1" x14ac:dyDescent="0.3">
      <c r="A78" s="9">
        <v>30</v>
      </c>
      <c r="B78" s="12">
        <v>34800</v>
      </c>
      <c r="C78" s="12">
        <v>40256</v>
      </c>
      <c r="D78" s="12">
        <v>43773</v>
      </c>
      <c r="E78" s="12">
        <v>46979</v>
      </c>
      <c r="F78" s="12">
        <v>50892</v>
      </c>
      <c r="G78" s="12">
        <v>53672</v>
      </c>
    </row>
    <row r="80" spans="1:7" x14ac:dyDescent="0.25">
      <c r="A80" s="94" t="s">
        <v>42</v>
      </c>
      <c r="B80" s="95"/>
      <c r="C80" s="95"/>
      <c r="D80" s="95"/>
      <c r="E80" s="95"/>
      <c r="F80" s="95"/>
      <c r="G80" s="95"/>
    </row>
    <row r="81" spans="1:7" x14ac:dyDescent="0.25">
      <c r="A81" s="95"/>
      <c r="B81" s="95"/>
      <c r="C81" s="95"/>
      <c r="D81" s="95"/>
      <c r="E81" s="95"/>
      <c r="F81" s="95"/>
      <c r="G81" s="95"/>
    </row>
    <row r="82" spans="1:7" x14ac:dyDescent="0.25">
      <c r="A82" s="95"/>
      <c r="B82" s="95"/>
      <c r="C82" s="95"/>
      <c r="D82" s="95"/>
      <c r="E82" s="95"/>
      <c r="F82" s="95"/>
      <c r="G82" s="95"/>
    </row>
    <row r="83" spans="1:7" x14ac:dyDescent="0.25">
      <c r="A83" s="95"/>
      <c r="B83" s="95"/>
      <c r="C83" s="95"/>
      <c r="D83" s="95"/>
      <c r="E83" s="95"/>
      <c r="F83" s="95"/>
      <c r="G83" s="95"/>
    </row>
    <row r="84" spans="1:7" x14ac:dyDescent="0.25">
      <c r="A84" s="95"/>
      <c r="B84" s="95"/>
      <c r="C84" s="95"/>
      <c r="D84" s="95"/>
      <c r="E84" s="95"/>
      <c r="F84" s="95"/>
      <c r="G84" s="95"/>
    </row>
    <row r="85" spans="1:7" x14ac:dyDescent="0.25">
      <c r="A85" s="95"/>
      <c r="B85" s="95"/>
      <c r="C85" s="95"/>
      <c r="D85" s="95"/>
      <c r="E85" s="95"/>
      <c r="F85" s="95"/>
      <c r="G85" s="95"/>
    </row>
    <row r="86" spans="1:7" x14ac:dyDescent="0.25">
      <c r="A86" s="95"/>
      <c r="B86" s="95"/>
      <c r="C86" s="95"/>
      <c r="D86" s="95"/>
      <c r="E86" s="95"/>
      <c r="F86" s="95"/>
      <c r="G86" s="95"/>
    </row>
    <row r="87" spans="1:7" x14ac:dyDescent="0.25">
      <c r="A87" s="95"/>
      <c r="B87" s="95"/>
      <c r="C87" s="95"/>
      <c r="D87" s="95"/>
      <c r="E87" s="95"/>
      <c r="F87" s="95"/>
      <c r="G87" s="95"/>
    </row>
  </sheetData>
  <mergeCells count="5">
    <mergeCell ref="B14:G15"/>
    <mergeCell ref="B47:G47"/>
    <mergeCell ref="A13:G13"/>
    <mergeCell ref="A80:G87"/>
    <mergeCell ref="A2:G7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A31"/>
  <sheetViews>
    <sheetView topLeftCell="C1" workbookViewId="0">
      <selection activeCell="M7" sqref="M7"/>
    </sheetView>
  </sheetViews>
  <sheetFormatPr baseColWidth="10" defaultRowHeight="15" x14ac:dyDescent="0.25"/>
  <cols>
    <col min="1" max="1" width="11.42578125" customWidth="1"/>
    <col min="10" max="10" width="19.5703125" customWidth="1"/>
    <col min="11" max="11" width="18.28515625" customWidth="1"/>
    <col min="12" max="13" width="22.140625" customWidth="1"/>
    <col min="17" max="17" width="48.7109375" customWidth="1"/>
  </cols>
  <sheetData>
    <row r="1" spans="1:27" x14ac:dyDescent="0.25">
      <c r="P1" s="115" t="s">
        <v>94</v>
      </c>
      <c r="Q1" s="115"/>
      <c r="R1" s="115"/>
      <c r="S1" s="115"/>
      <c r="T1" s="115"/>
    </row>
    <row r="2" spans="1:27" ht="24" thickBot="1" x14ac:dyDescent="0.4">
      <c r="G2" s="117" t="s">
        <v>76</v>
      </c>
      <c r="H2" s="117"/>
      <c r="I2" s="117"/>
      <c r="J2" s="117"/>
      <c r="K2" s="116" t="s">
        <v>78</v>
      </c>
      <c r="L2" s="116"/>
      <c r="M2" s="59"/>
      <c r="Q2" s="96" t="s">
        <v>91</v>
      </c>
      <c r="R2" s="96"/>
      <c r="S2" s="96"/>
      <c r="T2" s="96"/>
      <c r="W2" s="96" t="s">
        <v>93</v>
      </c>
      <c r="X2" s="96"/>
      <c r="Y2" s="96"/>
      <c r="Z2" s="96"/>
      <c r="AA2" s="96"/>
    </row>
    <row r="3" spans="1:27" ht="16.5" customHeight="1" thickBot="1" x14ac:dyDescent="0.3">
      <c r="A3" s="112" t="s">
        <v>43</v>
      </c>
      <c r="B3" s="112"/>
      <c r="C3" s="112"/>
      <c r="D3" s="112"/>
      <c r="E3" s="112"/>
      <c r="F3" s="112"/>
      <c r="G3" s="112"/>
      <c r="J3" s="118" t="s">
        <v>79</v>
      </c>
      <c r="K3" s="118"/>
      <c r="L3" s="118"/>
      <c r="M3" s="59" t="s">
        <v>122</v>
      </c>
      <c r="N3" s="24"/>
      <c r="O3" s="24"/>
      <c r="P3" s="99" t="s">
        <v>83</v>
      </c>
      <c r="Q3" s="100"/>
      <c r="R3" s="107" t="s">
        <v>84</v>
      </c>
      <c r="S3" s="108"/>
      <c r="T3" s="109"/>
      <c r="U3" s="60"/>
      <c r="V3" s="60"/>
      <c r="W3" s="63" t="s">
        <v>96</v>
      </c>
      <c r="X3" s="97" t="s">
        <v>59</v>
      </c>
      <c r="Y3" s="97" t="s">
        <v>60</v>
      </c>
      <c r="Z3" s="97" t="s">
        <v>61</v>
      </c>
      <c r="AA3" s="97" t="s">
        <v>48</v>
      </c>
    </row>
    <row r="4" spans="1:27" ht="16.5" thickBot="1" x14ac:dyDescent="0.3">
      <c r="A4" s="110" t="s">
        <v>51</v>
      </c>
      <c r="B4" s="110"/>
      <c r="C4" s="110"/>
      <c r="D4" s="110"/>
      <c r="E4" s="110"/>
      <c r="F4" s="110" t="s">
        <v>52</v>
      </c>
      <c r="G4" s="110"/>
      <c r="J4" s="19" t="s">
        <v>44</v>
      </c>
      <c r="K4" s="19">
        <v>1</v>
      </c>
      <c r="L4" s="19">
        <v>2</v>
      </c>
      <c r="M4" s="56"/>
      <c r="P4" s="101"/>
      <c r="Q4" s="102"/>
      <c r="R4" s="69">
        <v>1</v>
      </c>
      <c r="S4" s="69">
        <v>2</v>
      </c>
      <c r="T4" s="72">
        <v>3</v>
      </c>
      <c r="U4" s="61"/>
      <c r="V4" s="61"/>
      <c r="W4" s="67" t="s">
        <v>88</v>
      </c>
      <c r="X4" s="98"/>
      <c r="Y4" s="98"/>
      <c r="Z4" s="98"/>
      <c r="AA4" s="98"/>
    </row>
    <row r="5" spans="1:27" ht="16.5" thickBot="1" x14ac:dyDescent="0.3">
      <c r="A5" s="19" t="s">
        <v>44</v>
      </c>
      <c r="B5" s="19" t="s">
        <v>45</v>
      </c>
      <c r="C5" s="19" t="s">
        <v>46</v>
      </c>
      <c r="D5" s="19" t="s">
        <v>47</v>
      </c>
      <c r="E5" s="19" t="s">
        <v>48</v>
      </c>
      <c r="F5" s="19" t="s">
        <v>49</v>
      </c>
      <c r="G5" s="19" t="s">
        <v>50</v>
      </c>
      <c r="J5" s="19" t="s">
        <v>59</v>
      </c>
      <c r="K5" s="19">
        <v>68.424999999999997</v>
      </c>
      <c r="L5" s="19">
        <v>81.58</v>
      </c>
      <c r="M5" s="56">
        <f>SUM(K5:L5)/2</f>
        <v>75.002499999999998</v>
      </c>
      <c r="P5" s="103"/>
      <c r="Q5" s="104"/>
      <c r="R5" s="69" t="s">
        <v>61</v>
      </c>
      <c r="S5" s="69" t="s">
        <v>60</v>
      </c>
      <c r="T5" s="72" t="s">
        <v>59</v>
      </c>
      <c r="U5" s="61"/>
      <c r="V5" s="61"/>
      <c r="W5" s="67" t="s">
        <v>89</v>
      </c>
      <c r="X5" s="69">
        <v>57</v>
      </c>
      <c r="Y5" s="69">
        <v>6</v>
      </c>
      <c r="Z5" s="69">
        <v>13</v>
      </c>
      <c r="AA5" s="65">
        <f>SUM(X5:Z5)</f>
        <v>76</v>
      </c>
    </row>
    <row r="6" spans="1:27" ht="22.5" customHeight="1" thickBot="1" x14ac:dyDescent="0.3">
      <c r="A6" s="19">
        <v>1</v>
      </c>
      <c r="B6" s="19">
        <v>26</v>
      </c>
      <c r="C6" s="19">
        <v>4</v>
      </c>
      <c r="D6" s="19">
        <v>8</v>
      </c>
      <c r="E6" s="19">
        <f>SUM(B6:D6)</f>
        <v>38</v>
      </c>
      <c r="F6" s="19">
        <v>3</v>
      </c>
      <c r="G6" s="20">
        <f>(E6/F6)</f>
        <v>12.666666666666666</v>
      </c>
      <c r="J6" s="19" t="s">
        <v>60</v>
      </c>
      <c r="K6" s="19">
        <v>10.525</v>
      </c>
      <c r="L6" s="19">
        <v>5.26</v>
      </c>
      <c r="M6" s="82">
        <f>SUM(K6:L6)/2</f>
        <v>7.8925000000000001</v>
      </c>
      <c r="P6" s="70" t="s">
        <v>85</v>
      </c>
      <c r="Q6" s="71" t="s">
        <v>86</v>
      </c>
      <c r="R6" s="68">
        <v>8</v>
      </c>
      <c r="S6" s="69">
        <v>4</v>
      </c>
      <c r="T6" s="72">
        <v>26</v>
      </c>
      <c r="U6" s="62"/>
      <c r="V6" s="62"/>
      <c r="W6" s="67" t="s">
        <v>50</v>
      </c>
      <c r="X6" s="69">
        <v>25.333300000000001</v>
      </c>
      <c r="Y6" s="69">
        <v>25.333300000000001</v>
      </c>
      <c r="Z6" s="69">
        <v>25.333300000000001</v>
      </c>
      <c r="AA6" s="66">
        <f>SUM(X6:Z6)</f>
        <v>75.999899999999997</v>
      </c>
    </row>
    <row r="7" spans="1:27" ht="20.25" customHeight="1" thickBot="1" x14ac:dyDescent="0.3">
      <c r="A7" s="19">
        <v>2</v>
      </c>
      <c r="B7" s="19">
        <v>31</v>
      </c>
      <c r="C7" s="19">
        <v>2</v>
      </c>
      <c r="D7" s="19">
        <v>5</v>
      </c>
      <c r="E7" s="19">
        <f>SUM(B7:D7)</f>
        <v>38</v>
      </c>
      <c r="F7" s="19">
        <v>3</v>
      </c>
      <c r="G7" s="20">
        <f>(E7/F7)</f>
        <v>12.666666666666666</v>
      </c>
      <c r="J7" s="19" t="s">
        <v>61</v>
      </c>
      <c r="K7" s="19">
        <v>21.05</v>
      </c>
      <c r="L7" s="19">
        <v>13.16</v>
      </c>
      <c r="M7" s="122">
        <f>SUM(K7:L7)/2</f>
        <v>17.105</v>
      </c>
      <c r="P7" s="70" t="s">
        <v>87</v>
      </c>
      <c r="Q7" s="71" t="s">
        <v>92</v>
      </c>
      <c r="R7" s="68">
        <v>5</v>
      </c>
      <c r="S7" s="69">
        <v>2</v>
      </c>
      <c r="T7" s="72">
        <v>31</v>
      </c>
      <c r="U7" s="62"/>
      <c r="V7" s="62"/>
    </row>
    <row r="8" spans="1:27" ht="16.5" thickBot="1" x14ac:dyDescent="0.3">
      <c r="A8" s="21"/>
      <c r="B8" s="21"/>
      <c r="C8" s="21"/>
      <c r="D8" s="21"/>
      <c r="E8" s="21"/>
      <c r="F8" s="21"/>
      <c r="G8" s="22"/>
      <c r="J8" s="25" t="s">
        <v>62</v>
      </c>
      <c r="K8" s="19">
        <f>SUM(K5:K7)</f>
        <v>100</v>
      </c>
      <c r="L8" s="19">
        <f>SUM(L5:L7)</f>
        <v>100</v>
      </c>
      <c r="M8" s="56"/>
      <c r="P8" s="105" t="s">
        <v>90</v>
      </c>
      <c r="Q8" s="106"/>
      <c r="R8" s="69">
        <f>SUM(R6:R7)</f>
        <v>13</v>
      </c>
      <c r="S8" s="69">
        <f>SUM(S6:S7)</f>
        <v>6</v>
      </c>
      <c r="T8" s="72">
        <f>SUM(T6:T7)</f>
        <v>57</v>
      </c>
      <c r="U8" s="61"/>
      <c r="V8" s="61"/>
    </row>
    <row r="9" spans="1:27" x14ac:dyDescent="0.25">
      <c r="A9" s="21"/>
      <c r="B9" s="21"/>
      <c r="C9" s="21"/>
      <c r="D9" s="21"/>
      <c r="E9" s="21"/>
      <c r="F9" s="21"/>
      <c r="G9" s="22"/>
      <c r="J9" s="58" t="s">
        <v>95</v>
      </c>
      <c r="K9" s="19">
        <v>21.684210499999999</v>
      </c>
      <c r="L9" s="19">
        <v>40.1578947</v>
      </c>
      <c r="M9" s="57">
        <f>SUM(K9:L9)</f>
        <v>61.842105199999999</v>
      </c>
    </row>
    <row r="10" spans="1:27" x14ac:dyDescent="0.25">
      <c r="J10" s="26" t="s">
        <v>63</v>
      </c>
      <c r="K10" s="19">
        <v>0.05</v>
      </c>
      <c r="L10" s="19">
        <v>0.05</v>
      </c>
      <c r="M10" s="56"/>
    </row>
    <row r="11" spans="1:27" x14ac:dyDescent="0.25">
      <c r="A11" s="112" t="s">
        <v>58</v>
      </c>
      <c r="B11" s="112"/>
      <c r="C11" s="112"/>
      <c r="D11" s="112"/>
      <c r="E11" s="112"/>
      <c r="F11" s="112"/>
      <c r="G11" s="112"/>
      <c r="J11" s="27" t="s">
        <v>69</v>
      </c>
      <c r="K11" s="19">
        <v>2</v>
      </c>
      <c r="L11" s="19">
        <v>2</v>
      </c>
      <c r="M11" s="56"/>
    </row>
    <row r="12" spans="1:27" x14ac:dyDescent="0.25">
      <c r="A12" s="110" t="s">
        <v>54</v>
      </c>
      <c r="B12" s="110"/>
      <c r="C12" s="110"/>
      <c r="D12" s="110"/>
      <c r="E12" s="110" t="s">
        <v>55</v>
      </c>
      <c r="F12" s="110"/>
      <c r="G12" s="110"/>
      <c r="J12" s="25" t="s">
        <v>64</v>
      </c>
      <c r="K12" s="19">
        <v>5.9909999999999997</v>
      </c>
      <c r="L12" s="19">
        <v>5.9909999999999997</v>
      </c>
      <c r="M12" s="56"/>
    </row>
    <row r="13" spans="1:27" x14ac:dyDescent="0.25">
      <c r="A13" s="19" t="s">
        <v>44</v>
      </c>
      <c r="B13" s="19" t="s">
        <v>45</v>
      </c>
      <c r="C13" s="19" t="s">
        <v>46</v>
      </c>
      <c r="D13" s="19" t="s">
        <v>47</v>
      </c>
      <c r="E13" s="19" t="s">
        <v>56</v>
      </c>
      <c r="F13" s="19" t="s">
        <v>50</v>
      </c>
      <c r="G13" s="19" t="s">
        <v>57</v>
      </c>
      <c r="J13" s="19" t="s">
        <v>65</v>
      </c>
      <c r="K13" s="19">
        <f>K9-K12</f>
        <v>15.693210499999999</v>
      </c>
      <c r="L13" s="19">
        <f>L9-L12</f>
        <v>34.1668947</v>
      </c>
      <c r="M13" s="57">
        <f>SUM(K13:L13)</f>
        <v>49.8601052</v>
      </c>
    </row>
    <row r="14" spans="1:27" x14ac:dyDescent="0.25">
      <c r="A14" s="19">
        <v>1</v>
      </c>
      <c r="B14" s="20">
        <f>(B6-G6)*(B6-G6)</f>
        <v>177.7777777777778</v>
      </c>
      <c r="C14" s="20">
        <f>(C6-G6)*(C6-G6)</f>
        <v>75.1111111111111</v>
      </c>
      <c r="D14" s="20">
        <f>(D6-G6)*(D6-G6)</f>
        <v>21.777777777777771</v>
      </c>
      <c r="E14" s="20">
        <f>SUM(B14+C14+D14)</f>
        <v>274.66666666666669</v>
      </c>
      <c r="F14" s="20">
        <f>(E6/F6)</f>
        <v>12.666666666666666</v>
      </c>
      <c r="G14" s="20">
        <f>E14/F14</f>
        <v>21.684210526315791</v>
      </c>
      <c r="J14" s="25" t="s">
        <v>66</v>
      </c>
      <c r="K14" s="19" t="s">
        <v>67</v>
      </c>
      <c r="L14" s="19" t="s">
        <v>67</v>
      </c>
      <c r="M14" s="56"/>
    </row>
    <row r="15" spans="1:27" x14ac:dyDescent="0.25">
      <c r="A15" s="19">
        <v>2</v>
      </c>
      <c r="B15" s="20">
        <f>(B7-G7)*(B7-G7)</f>
        <v>336.1111111111112</v>
      </c>
      <c r="C15" s="20">
        <f>(C7-G7)*(C7-G7)</f>
        <v>113.77777777777777</v>
      </c>
      <c r="D15" s="20">
        <f>(D7-G7)*(D7-G7)</f>
        <v>58.777777777777771</v>
      </c>
      <c r="E15" s="20">
        <f>SUM(B15+C15+D15)</f>
        <v>508.66666666666674</v>
      </c>
      <c r="F15" s="20">
        <f>(E7/F7)</f>
        <v>12.666666666666666</v>
      </c>
      <c r="G15" s="20">
        <f>E15/F15</f>
        <v>40.15789473684211</v>
      </c>
    </row>
    <row r="16" spans="1:27" x14ac:dyDescent="0.25">
      <c r="G16" s="20">
        <f>SUM(G14:G15)</f>
        <v>61.842105263157904</v>
      </c>
    </row>
    <row r="17" spans="1:12" x14ac:dyDescent="0.25">
      <c r="B17" t="s">
        <v>53</v>
      </c>
    </row>
    <row r="19" spans="1:12" x14ac:dyDescent="0.25">
      <c r="L19" t="s">
        <v>53</v>
      </c>
    </row>
    <row r="20" spans="1:12" ht="16.5" customHeight="1" x14ac:dyDescent="0.25">
      <c r="A20" s="119"/>
      <c r="B20" s="119"/>
      <c r="C20" s="119"/>
      <c r="D20" s="119"/>
      <c r="E20" s="119"/>
      <c r="F20" s="119"/>
    </row>
    <row r="21" spans="1:12" x14ac:dyDescent="0.25">
      <c r="A21" s="111"/>
      <c r="B21" s="111"/>
      <c r="C21" s="111"/>
      <c r="D21" s="111"/>
      <c r="E21" s="111"/>
      <c r="F21" s="111"/>
    </row>
    <row r="22" spans="1:12" x14ac:dyDescent="0.25">
      <c r="A22" s="111"/>
      <c r="B22" s="111"/>
      <c r="C22" s="111"/>
      <c r="D22" s="111"/>
      <c r="E22" s="111"/>
      <c r="F22" s="111"/>
    </row>
    <row r="23" spans="1:12" x14ac:dyDescent="0.25">
      <c r="A23" s="111"/>
      <c r="B23" s="111"/>
      <c r="C23" s="111"/>
      <c r="D23" s="111"/>
      <c r="E23" s="111"/>
      <c r="F23" s="111"/>
    </row>
    <row r="24" spans="1:12" x14ac:dyDescent="0.25">
      <c r="A24" s="111"/>
      <c r="B24" s="111"/>
      <c r="C24" s="111"/>
      <c r="D24" s="111"/>
      <c r="E24" s="111"/>
      <c r="F24" s="111"/>
    </row>
    <row r="25" spans="1:12" ht="16.5" customHeight="1" x14ac:dyDescent="0.25">
      <c r="A25" s="113"/>
      <c r="B25" s="113"/>
      <c r="C25" s="111"/>
      <c r="D25" s="111"/>
      <c r="E25" s="111"/>
      <c r="F25" s="111"/>
    </row>
    <row r="26" spans="1:12" x14ac:dyDescent="0.25">
      <c r="A26" s="111"/>
      <c r="B26" s="111"/>
      <c r="C26" s="111"/>
      <c r="D26" s="111"/>
      <c r="E26" s="111"/>
      <c r="F26" s="111"/>
    </row>
    <row r="27" spans="1:12" x14ac:dyDescent="0.25">
      <c r="A27" s="114"/>
      <c r="B27" s="111"/>
      <c r="C27" s="111"/>
      <c r="D27" s="111"/>
      <c r="E27" s="111"/>
      <c r="F27" s="111"/>
    </row>
    <row r="28" spans="1:12" x14ac:dyDescent="0.25">
      <c r="A28" s="111"/>
      <c r="B28" s="111"/>
      <c r="C28" s="111"/>
      <c r="D28" s="111"/>
      <c r="E28" s="111"/>
      <c r="F28" s="111"/>
    </row>
    <row r="29" spans="1:12" x14ac:dyDescent="0.25">
      <c r="A29" s="113"/>
      <c r="B29" s="113"/>
      <c r="C29" s="111"/>
      <c r="D29" s="111"/>
      <c r="E29" s="111"/>
      <c r="F29" s="111"/>
    </row>
    <row r="30" spans="1:12" x14ac:dyDescent="0.25">
      <c r="A30" s="111"/>
      <c r="B30" s="111"/>
      <c r="C30" s="111"/>
      <c r="D30" s="111"/>
      <c r="E30" s="111"/>
      <c r="F30" s="111"/>
    </row>
    <row r="31" spans="1:12" x14ac:dyDescent="0.25">
      <c r="A31" s="113"/>
      <c r="B31" s="113"/>
      <c r="C31" s="111"/>
      <c r="D31" s="111"/>
      <c r="E31" s="111"/>
      <c r="F31" s="111"/>
    </row>
  </sheetData>
  <mergeCells count="53">
    <mergeCell ref="C21:D21"/>
    <mergeCell ref="E21:F21"/>
    <mergeCell ref="A22:B22"/>
    <mergeCell ref="A3:G3"/>
    <mergeCell ref="A26:B26"/>
    <mergeCell ref="C22:D22"/>
    <mergeCell ref="C23:D23"/>
    <mergeCell ref="C26:D26"/>
    <mergeCell ref="E26:F26"/>
    <mergeCell ref="A27:B27"/>
    <mergeCell ref="A31:B31"/>
    <mergeCell ref="C29:D29"/>
    <mergeCell ref="P1:T1"/>
    <mergeCell ref="K2:L2"/>
    <mergeCell ref="A30:B30"/>
    <mergeCell ref="E30:F30"/>
    <mergeCell ref="G2:J2"/>
    <mergeCell ref="J3:L3"/>
    <mergeCell ref="E22:F22"/>
    <mergeCell ref="E23:F23"/>
    <mergeCell ref="E24:F24"/>
    <mergeCell ref="E25:F25"/>
    <mergeCell ref="A20:F20"/>
    <mergeCell ref="A21:B21"/>
    <mergeCell ref="C30:D30"/>
    <mergeCell ref="C28:D28"/>
    <mergeCell ref="E28:F28"/>
    <mergeCell ref="C27:D27"/>
    <mergeCell ref="E27:F27"/>
    <mergeCell ref="C24:D24"/>
    <mergeCell ref="C25:D25"/>
    <mergeCell ref="P8:Q8"/>
    <mergeCell ref="R3:T3"/>
    <mergeCell ref="X3:X4"/>
    <mergeCell ref="F4:G4"/>
    <mergeCell ref="E31:F31"/>
    <mergeCell ref="E29:F29"/>
    <mergeCell ref="A4:E4"/>
    <mergeCell ref="C31:D31"/>
    <mergeCell ref="A12:D12"/>
    <mergeCell ref="E12:G12"/>
    <mergeCell ref="A11:G11"/>
    <mergeCell ref="A28:B28"/>
    <mergeCell ref="A29:B29"/>
    <mergeCell ref="A23:B23"/>
    <mergeCell ref="A24:B24"/>
    <mergeCell ref="A25:B25"/>
    <mergeCell ref="Q2:T2"/>
    <mergeCell ref="W2:AA2"/>
    <mergeCell ref="Y3:Y4"/>
    <mergeCell ref="Z3:Z4"/>
    <mergeCell ref="AA3:AA4"/>
    <mergeCell ref="P3:Q5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B18"/>
  <sheetViews>
    <sheetView workbookViewId="0">
      <selection activeCell="L18" sqref="L18"/>
    </sheetView>
  </sheetViews>
  <sheetFormatPr baseColWidth="10" defaultRowHeight="15" x14ac:dyDescent="0.25"/>
  <cols>
    <col min="10" max="10" width="14.85546875" customWidth="1"/>
    <col min="11" max="11" width="14.140625" customWidth="1"/>
    <col min="12" max="12" width="13.7109375" customWidth="1"/>
    <col min="13" max="14" width="14.140625" customWidth="1"/>
    <col min="18" max="18" width="53.5703125" customWidth="1"/>
  </cols>
  <sheetData>
    <row r="1" spans="1:28" x14ac:dyDescent="0.25">
      <c r="Q1" s="115" t="s">
        <v>100</v>
      </c>
      <c r="R1" s="115"/>
      <c r="S1" s="115"/>
      <c r="T1" s="115"/>
      <c r="U1" s="115"/>
    </row>
    <row r="2" spans="1:28" ht="24" thickBot="1" x14ac:dyDescent="0.4">
      <c r="G2" s="117" t="s">
        <v>74</v>
      </c>
      <c r="H2" s="117"/>
      <c r="I2" s="117"/>
      <c r="J2" s="117"/>
      <c r="K2" s="120" t="s">
        <v>78</v>
      </c>
      <c r="L2" s="120"/>
      <c r="R2" s="96" t="s">
        <v>110</v>
      </c>
      <c r="S2" s="96"/>
      <c r="T2" s="96"/>
      <c r="U2" s="96"/>
      <c r="X2" s="96" t="s">
        <v>93</v>
      </c>
      <c r="Y2" s="96"/>
      <c r="Z2" s="96"/>
      <c r="AA2" s="96"/>
      <c r="AB2" s="96"/>
    </row>
    <row r="3" spans="1:28" ht="16.5" thickBot="1" x14ac:dyDescent="0.3">
      <c r="A3" s="112" t="s">
        <v>43</v>
      </c>
      <c r="B3" s="112"/>
      <c r="C3" s="112"/>
      <c r="D3" s="112"/>
      <c r="E3" s="112"/>
      <c r="F3" s="112"/>
      <c r="G3" s="112"/>
      <c r="J3" s="118" t="s">
        <v>79</v>
      </c>
      <c r="K3" s="118"/>
      <c r="L3" s="118"/>
      <c r="M3" s="118"/>
      <c r="N3" s="59" t="s">
        <v>122</v>
      </c>
      <c r="Q3" s="99" t="s">
        <v>83</v>
      </c>
      <c r="R3" s="100"/>
      <c r="S3" s="107" t="s">
        <v>84</v>
      </c>
      <c r="T3" s="108"/>
      <c r="U3" s="109"/>
      <c r="V3" s="60"/>
      <c r="W3" s="60"/>
      <c r="X3" s="64" t="s">
        <v>99</v>
      </c>
      <c r="Y3" s="97" t="s">
        <v>59</v>
      </c>
      <c r="Z3" s="97" t="s">
        <v>60</v>
      </c>
      <c r="AA3" s="97" t="s">
        <v>61</v>
      </c>
      <c r="AB3" s="97" t="s">
        <v>48</v>
      </c>
    </row>
    <row r="4" spans="1:28" ht="16.5" thickBot="1" x14ac:dyDescent="0.3">
      <c r="A4" s="110" t="s">
        <v>51</v>
      </c>
      <c r="B4" s="110"/>
      <c r="C4" s="110"/>
      <c r="D4" s="110"/>
      <c r="E4" s="110"/>
      <c r="F4" s="110" t="s">
        <v>52</v>
      </c>
      <c r="G4" s="110"/>
      <c r="J4" s="19" t="s">
        <v>44</v>
      </c>
      <c r="K4" s="19">
        <v>3</v>
      </c>
      <c r="L4" s="19">
        <v>4</v>
      </c>
      <c r="M4" s="19">
        <v>5</v>
      </c>
      <c r="N4" s="56"/>
      <c r="Q4" s="101"/>
      <c r="R4" s="102"/>
      <c r="S4" s="69">
        <v>1</v>
      </c>
      <c r="T4" s="69">
        <v>2</v>
      </c>
      <c r="U4" s="72">
        <v>3</v>
      </c>
      <c r="V4" s="61"/>
      <c r="W4" s="61"/>
      <c r="X4" s="67" t="s">
        <v>88</v>
      </c>
      <c r="Y4" s="98"/>
      <c r="Z4" s="98"/>
      <c r="AA4" s="98"/>
      <c r="AB4" s="98"/>
    </row>
    <row r="5" spans="1:28" ht="16.5" thickBot="1" x14ac:dyDescent="0.3">
      <c r="A5" s="19" t="s">
        <v>44</v>
      </c>
      <c r="B5" s="19" t="s">
        <v>45</v>
      </c>
      <c r="C5" s="19" t="s">
        <v>46</v>
      </c>
      <c r="D5" s="19" t="s">
        <v>47</v>
      </c>
      <c r="E5" s="19" t="s">
        <v>48</v>
      </c>
      <c r="F5" s="19" t="s">
        <v>49</v>
      </c>
      <c r="G5" s="19" t="s">
        <v>50</v>
      </c>
      <c r="J5" s="19" t="s">
        <v>59</v>
      </c>
      <c r="K5" s="19">
        <v>78.95</v>
      </c>
      <c r="L5" s="19">
        <v>71.05</v>
      </c>
      <c r="M5" s="19">
        <v>65.790000000000006</v>
      </c>
      <c r="N5" s="122">
        <f>SUM(K5:M5)/3</f>
        <v>71.930000000000007</v>
      </c>
      <c r="Q5" s="103"/>
      <c r="R5" s="104"/>
      <c r="S5" s="69" t="s">
        <v>61</v>
      </c>
      <c r="T5" s="69" t="s">
        <v>60</v>
      </c>
      <c r="U5" s="72" t="s">
        <v>59</v>
      </c>
      <c r="V5" s="61"/>
      <c r="W5" s="61"/>
      <c r="X5" s="67" t="s">
        <v>89</v>
      </c>
      <c r="Y5" s="69">
        <v>82</v>
      </c>
      <c r="Z5" s="69">
        <v>17</v>
      </c>
      <c r="AA5" s="69">
        <v>15</v>
      </c>
      <c r="AB5" s="65">
        <f>SUM(Y5:AA5)</f>
        <v>114</v>
      </c>
    </row>
    <row r="6" spans="1:28" ht="18.75" customHeight="1" thickBot="1" x14ac:dyDescent="0.3">
      <c r="A6" s="19">
        <v>3</v>
      </c>
      <c r="B6" s="19">
        <v>30</v>
      </c>
      <c r="C6" s="19">
        <v>4</v>
      </c>
      <c r="D6" s="19">
        <v>4</v>
      </c>
      <c r="E6" s="19">
        <f>SUM(B6:D6)</f>
        <v>38</v>
      </c>
      <c r="F6" s="19">
        <v>3</v>
      </c>
      <c r="G6" s="20">
        <f>(E6/F6)</f>
        <v>12.666666666666666</v>
      </c>
      <c r="J6" s="19" t="s">
        <v>60</v>
      </c>
      <c r="K6" s="19">
        <v>10.525</v>
      </c>
      <c r="L6" s="31">
        <v>7.9</v>
      </c>
      <c r="M6" s="19">
        <v>26.31</v>
      </c>
      <c r="N6" s="122">
        <f>SUM(K6:M6)/3</f>
        <v>14.911666666666667</v>
      </c>
      <c r="Q6" s="70" t="s">
        <v>112</v>
      </c>
      <c r="R6" s="71" t="s">
        <v>103</v>
      </c>
      <c r="S6" s="68">
        <v>4</v>
      </c>
      <c r="T6" s="69">
        <v>4</v>
      </c>
      <c r="U6" s="72">
        <v>30</v>
      </c>
      <c r="V6" s="62"/>
      <c r="W6" s="78"/>
      <c r="X6" s="67" t="s">
        <v>50</v>
      </c>
      <c r="Y6" s="69">
        <v>38</v>
      </c>
      <c r="Z6" s="69">
        <v>38</v>
      </c>
      <c r="AA6" s="69">
        <v>38</v>
      </c>
      <c r="AB6" s="66">
        <f>SUM(Y6:AA6)</f>
        <v>114</v>
      </c>
    </row>
    <row r="7" spans="1:28" ht="21.75" customHeight="1" thickBot="1" x14ac:dyDescent="0.3">
      <c r="A7" s="19">
        <v>4</v>
      </c>
      <c r="B7" s="19">
        <v>27</v>
      </c>
      <c r="C7" s="19">
        <v>3</v>
      </c>
      <c r="D7" s="19">
        <v>8</v>
      </c>
      <c r="E7" s="19">
        <f>SUM(B7:D7)</f>
        <v>38</v>
      </c>
      <c r="F7" s="19">
        <v>3</v>
      </c>
      <c r="G7" s="20">
        <f>(E7/F7)</f>
        <v>12.666666666666666</v>
      </c>
      <c r="J7" s="19" t="s">
        <v>61</v>
      </c>
      <c r="K7" s="19">
        <v>10.525</v>
      </c>
      <c r="L7" s="19">
        <v>21.05</v>
      </c>
      <c r="M7" s="31">
        <v>7.9</v>
      </c>
      <c r="N7" s="122">
        <f>SUM(K7:M7)/3</f>
        <v>13.158333333333333</v>
      </c>
      <c r="Q7" s="70" t="s">
        <v>114</v>
      </c>
      <c r="R7" s="76" t="s">
        <v>121</v>
      </c>
      <c r="S7" s="68">
        <v>8</v>
      </c>
      <c r="T7" s="69">
        <v>3</v>
      </c>
      <c r="U7" s="72">
        <v>27</v>
      </c>
      <c r="V7" s="62"/>
      <c r="W7" s="62"/>
    </row>
    <row r="8" spans="1:28" ht="16.5" customHeight="1" thickBot="1" x14ac:dyDescent="0.3">
      <c r="A8" s="19">
        <v>5</v>
      </c>
      <c r="B8" s="19">
        <v>25</v>
      </c>
      <c r="C8" s="19">
        <v>10</v>
      </c>
      <c r="D8" s="19">
        <v>3</v>
      </c>
      <c r="E8" s="19">
        <f>SUM(B8:D8)</f>
        <v>38</v>
      </c>
      <c r="F8" s="19">
        <v>3</v>
      </c>
      <c r="G8" s="20">
        <f>(E8/F8)</f>
        <v>12.666666666666666</v>
      </c>
      <c r="J8" s="25" t="s">
        <v>62</v>
      </c>
      <c r="K8" s="19">
        <f>SUM(K5:K7)</f>
        <v>100.00000000000001</v>
      </c>
      <c r="L8" s="19">
        <f>SUM(L5:L7)</f>
        <v>100</v>
      </c>
      <c r="M8" s="19">
        <f>SUM(M5:M7)</f>
        <v>100.00000000000001</v>
      </c>
      <c r="N8" s="73"/>
      <c r="Q8" s="77" t="s">
        <v>113</v>
      </c>
      <c r="R8" s="79" t="s">
        <v>104</v>
      </c>
      <c r="S8" s="72">
        <v>3</v>
      </c>
      <c r="T8" s="69">
        <v>10</v>
      </c>
      <c r="U8" s="72">
        <v>25</v>
      </c>
      <c r="V8" s="62"/>
      <c r="W8" s="62"/>
    </row>
    <row r="9" spans="1:28" ht="16.5" thickBot="1" x14ac:dyDescent="0.3">
      <c r="A9" s="23"/>
      <c r="B9" s="23"/>
      <c r="C9" s="23"/>
      <c r="D9" s="23"/>
      <c r="E9" s="23"/>
      <c r="F9" s="23"/>
      <c r="G9" s="22"/>
      <c r="J9" s="58" t="s">
        <v>95</v>
      </c>
      <c r="K9" s="19">
        <v>35.578947399999997</v>
      </c>
      <c r="L9" s="19">
        <v>25.315789500000001</v>
      </c>
      <c r="M9" s="19">
        <v>19.947368399999998</v>
      </c>
      <c r="N9" s="56"/>
      <c r="Q9" s="105" t="s">
        <v>90</v>
      </c>
      <c r="R9" s="106"/>
      <c r="S9" s="69">
        <f>SUM(S6:S8)</f>
        <v>15</v>
      </c>
      <c r="T9" s="69">
        <f>SUM(T6:T8)</f>
        <v>17</v>
      </c>
      <c r="U9" s="72">
        <f>SUM(U6:U8)</f>
        <v>82</v>
      </c>
      <c r="V9" s="61"/>
      <c r="W9" s="61"/>
    </row>
    <row r="10" spans="1:28" x14ac:dyDescent="0.25">
      <c r="A10" s="23"/>
      <c r="B10" s="23"/>
      <c r="C10" s="23"/>
      <c r="D10" s="23"/>
      <c r="E10" s="23"/>
      <c r="F10" s="23"/>
      <c r="G10" s="22"/>
      <c r="J10" s="26" t="s">
        <v>63</v>
      </c>
      <c r="K10" s="19">
        <v>0.05</v>
      </c>
      <c r="L10" s="19">
        <v>0.05</v>
      </c>
      <c r="M10" s="19">
        <v>0.05</v>
      </c>
      <c r="N10" s="57">
        <f>SUM(K9:M9)</f>
        <v>80.8421053</v>
      </c>
    </row>
    <row r="11" spans="1:28" x14ac:dyDescent="0.25">
      <c r="J11" s="19" t="s">
        <v>69</v>
      </c>
      <c r="K11" s="19">
        <v>4</v>
      </c>
      <c r="L11" s="19">
        <v>4</v>
      </c>
      <c r="M11" s="19">
        <v>4</v>
      </c>
      <c r="N11" s="56"/>
    </row>
    <row r="12" spans="1:28" x14ac:dyDescent="0.25">
      <c r="A12" s="112" t="s">
        <v>58</v>
      </c>
      <c r="B12" s="112"/>
      <c r="C12" s="112"/>
      <c r="D12" s="112"/>
      <c r="E12" s="112"/>
      <c r="F12" s="112"/>
      <c r="G12" s="112"/>
      <c r="J12" s="25" t="s">
        <v>64</v>
      </c>
      <c r="K12" s="19">
        <v>9.4879999999999995</v>
      </c>
      <c r="L12" s="19">
        <v>9.4879999999999995</v>
      </c>
      <c r="M12" s="19">
        <v>9.4879999999999995</v>
      </c>
      <c r="N12" s="56"/>
    </row>
    <row r="13" spans="1:28" x14ac:dyDescent="0.25">
      <c r="A13" s="110" t="s">
        <v>54</v>
      </c>
      <c r="B13" s="110"/>
      <c r="C13" s="110"/>
      <c r="D13" s="110"/>
      <c r="E13" s="110" t="s">
        <v>55</v>
      </c>
      <c r="F13" s="110"/>
      <c r="G13" s="110"/>
      <c r="J13" s="19" t="s">
        <v>65</v>
      </c>
      <c r="K13" s="19">
        <f>K9-K12</f>
        <v>26.090947399999997</v>
      </c>
      <c r="L13" s="19">
        <f>L9-L12</f>
        <v>15.827789500000002</v>
      </c>
      <c r="M13" s="19">
        <f>M9-M12</f>
        <v>10.459368399999999</v>
      </c>
      <c r="N13" s="56"/>
    </row>
    <row r="14" spans="1:28" x14ac:dyDescent="0.25">
      <c r="A14" s="19" t="s">
        <v>44</v>
      </c>
      <c r="B14" s="19" t="s">
        <v>45</v>
      </c>
      <c r="C14" s="19" t="s">
        <v>46</v>
      </c>
      <c r="D14" s="19" t="s">
        <v>47</v>
      </c>
      <c r="E14" s="19" t="s">
        <v>56</v>
      </c>
      <c r="F14" s="19" t="s">
        <v>50</v>
      </c>
      <c r="G14" s="19" t="s">
        <v>57</v>
      </c>
      <c r="J14" s="25" t="s">
        <v>66</v>
      </c>
      <c r="K14" s="19" t="s">
        <v>70</v>
      </c>
      <c r="L14" s="19" t="s">
        <v>70</v>
      </c>
      <c r="M14" s="19" t="s">
        <v>70</v>
      </c>
      <c r="N14" s="57">
        <f>SUM(K13:M13)</f>
        <v>52.378105300000001</v>
      </c>
      <c r="R14" s="22"/>
    </row>
    <row r="15" spans="1:28" x14ac:dyDescent="0.25">
      <c r="A15" s="19">
        <v>3</v>
      </c>
      <c r="B15" s="20">
        <f>(B6-G6)*(B6-G6)</f>
        <v>300.44444444444451</v>
      </c>
      <c r="C15" s="20">
        <f>(C6-G6)*(C6-G6)</f>
        <v>75.1111111111111</v>
      </c>
      <c r="D15" s="20">
        <f>(D6-G6)*(D6-G6)</f>
        <v>75.1111111111111</v>
      </c>
      <c r="E15" s="20">
        <f>SUM(B15+C15+D15)</f>
        <v>450.66666666666669</v>
      </c>
      <c r="F15" s="20">
        <f>(E6/F6)</f>
        <v>12.666666666666666</v>
      </c>
      <c r="G15" s="20">
        <f>E15/F15</f>
        <v>35.578947368421055</v>
      </c>
      <c r="N15" s="56"/>
      <c r="R15" s="22"/>
    </row>
    <row r="16" spans="1:28" x14ac:dyDescent="0.25">
      <c r="A16" s="19">
        <v>4</v>
      </c>
      <c r="B16" s="20">
        <f>(B7-G7)*(B7-G7)</f>
        <v>205.44444444444446</v>
      </c>
      <c r="C16" s="20">
        <f>(C7-G7)*(C7-G7)</f>
        <v>93.444444444444429</v>
      </c>
      <c r="D16" s="20">
        <f>(D7-G7)*(D7-G7)</f>
        <v>21.777777777777771</v>
      </c>
      <c r="E16" s="20">
        <f>SUM(B16+C16+D16)</f>
        <v>320.66666666666669</v>
      </c>
      <c r="F16" s="20">
        <f>(E7/F7)</f>
        <v>12.666666666666666</v>
      </c>
      <c r="G16" s="20">
        <f>E16/F16</f>
        <v>25.315789473684212</v>
      </c>
    </row>
    <row r="17" spans="1:7" x14ac:dyDescent="0.25">
      <c r="A17" s="19">
        <v>5</v>
      </c>
      <c r="B17" s="20">
        <f>(B8-G8)*(B8-G8)</f>
        <v>152.11111111111111</v>
      </c>
      <c r="C17" s="20">
        <f>(C8-G8)*(C8-G8)</f>
        <v>7.1111111111111081</v>
      </c>
      <c r="D17" s="20">
        <f>(D8-G8)*(D8-G8)</f>
        <v>93.444444444444429</v>
      </c>
      <c r="E17" s="20">
        <f>SUM(B17+C17+D17)</f>
        <v>252.66666666666666</v>
      </c>
      <c r="F17" s="20">
        <f>(E8/F8)</f>
        <v>12.666666666666666</v>
      </c>
      <c r="G17" s="20">
        <f>E17/F17</f>
        <v>19.94736842105263</v>
      </c>
    </row>
    <row r="18" spans="1:7" x14ac:dyDescent="0.25">
      <c r="G18" s="20">
        <f>SUM(G15:G17)</f>
        <v>80.84210526315789</v>
      </c>
    </row>
  </sheetData>
  <mergeCells count="19">
    <mergeCell ref="Q9:R9"/>
    <mergeCell ref="Q1:U1"/>
    <mergeCell ref="R2:U2"/>
    <mergeCell ref="X2:AB2"/>
    <mergeCell ref="Q3:R5"/>
    <mergeCell ref="S3:U3"/>
    <mergeCell ref="Y3:Y4"/>
    <mergeCell ref="Z3:Z4"/>
    <mergeCell ref="AA3:AA4"/>
    <mergeCell ref="AB3:AB4"/>
    <mergeCell ref="A13:D13"/>
    <mergeCell ref="E13:G13"/>
    <mergeCell ref="G2:J2"/>
    <mergeCell ref="J3:M3"/>
    <mergeCell ref="A3:G3"/>
    <mergeCell ref="A4:E4"/>
    <mergeCell ref="F4:G4"/>
    <mergeCell ref="A12:G12"/>
    <mergeCell ref="K2:L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7"/>
  <sheetViews>
    <sheetView topLeftCell="K1" workbookViewId="0">
      <selection activeCell="P8" sqref="P8:Q8"/>
    </sheetView>
  </sheetViews>
  <sheetFormatPr baseColWidth="10" defaultRowHeight="15" x14ac:dyDescent="0.25"/>
  <cols>
    <col min="10" max="10" width="16.5703125" customWidth="1"/>
    <col min="11" max="11" width="18.5703125" customWidth="1"/>
    <col min="12" max="13" width="17.7109375" customWidth="1"/>
    <col min="17" max="17" width="48" customWidth="1"/>
  </cols>
  <sheetData>
    <row r="1" spans="1:28" x14ac:dyDescent="0.25">
      <c r="O1" s="74"/>
      <c r="P1" s="115" t="s">
        <v>101</v>
      </c>
      <c r="Q1" s="115"/>
      <c r="R1" s="115"/>
      <c r="S1" s="115"/>
      <c r="T1" s="115"/>
      <c r="AB1" s="74"/>
    </row>
    <row r="2" spans="1:28" ht="24" thickBot="1" x14ac:dyDescent="0.4">
      <c r="G2" s="117" t="s">
        <v>75</v>
      </c>
      <c r="H2" s="117"/>
      <c r="I2" s="117"/>
      <c r="J2" s="117"/>
      <c r="K2" s="116" t="s">
        <v>78</v>
      </c>
      <c r="L2" s="116"/>
      <c r="M2" s="59"/>
      <c r="O2" s="74"/>
      <c r="Q2" s="96" t="s">
        <v>105</v>
      </c>
      <c r="R2" s="96"/>
      <c r="S2" s="96"/>
      <c r="T2" s="96"/>
      <c r="W2" s="96" t="s">
        <v>93</v>
      </c>
      <c r="X2" s="96"/>
      <c r="Y2" s="96"/>
      <c r="Z2" s="96"/>
      <c r="AA2" s="96"/>
      <c r="AB2" s="74"/>
    </row>
    <row r="3" spans="1:28" ht="15.75" customHeight="1" thickBot="1" x14ac:dyDescent="0.3">
      <c r="A3" s="112" t="s">
        <v>43</v>
      </c>
      <c r="B3" s="112"/>
      <c r="C3" s="112"/>
      <c r="D3" s="112"/>
      <c r="E3" s="112"/>
      <c r="F3" s="112"/>
      <c r="G3" s="112"/>
      <c r="J3" s="118" t="s">
        <v>79</v>
      </c>
      <c r="K3" s="118"/>
      <c r="L3" s="118"/>
      <c r="M3" s="59"/>
      <c r="O3" s="74"/>
      <c r="P3" s="99" t="s">
        <v>83</v>
      </c>
      <c r="Q3" s="100"/>
      <c r="R3" s="107" t="s">
        <v>84</v>
      </c>
      <c r="S3" s="108"/>
      <c r="T3" s="109"/>
      <c r="U3" s="60"/>
      <c r="V3" s="60"/>
      <c r="W3" s="64" t="s">
        <v>98</v>
      </c>
      <c r="X3" s="97" t="s">
        <v>59</v>
      </c>
      <c r="Y3" s="97" t="s">
        <v>60</v>
      </c>
      <c r="Z3" s="97" t="s">
        <v>61</v>
      </c>
      <c r="AA3" s="97" t="s">
        <v>48</v>
      </c>
      <c r="AB3" s="74"/>
    </row>
    <row r="4" spans="1:28" ht="15.75" customHeight="1" thickBot="1" x14ac:dyDescent="0.3">
      <c r="A4" s="110" t="s">
        <v>51</v>
      </c>
      <c r="B4" s="110"/>
      <c r="C4" s="110"/>
      <c r="D4" s="110"/>
      <c r="E4" s="110"/>
      <c r="F4" s="110" t="s">
        <v>52</v>
      </c>
      <c r="G4" s="110"/>
      <c r="J4" s="19" t="s">
        <v>44</v>
      </c>
      <c r="K4" s="19">
        <v>6</v>
      </c>
      <c r="L4" s="19">
        <v>7</v>
      </c>
      <c r="M4" s="56"/>
      <c r="O4" s="74"/>
      <c r="P4" s="101"/>
      <c r="Q4" s="102"/>
      <c r="R4" s="69">
        <v>1</v>
      </c>
      <c r="S4" s="69">
        <v>2</v>
      </c>
      <c r="T4" s="72">
        <v>3</v>
      </c>
      <c r="U4" s="61"/>
      <c r="V4" s="61"/>
      <c r="W4" s="67" t="s">
        <v>88</v>
      </c>
      <c r="X4" s="98"/>
      <c r="Y4" s="98"/>
      <c r="Z4" s="98"/>
      <c r="AA4" s="98"/>
      <c r="AB4" s="74"/>
    </row>
    <row r="5" spans="1:28" ht="15.75" customHeight="1" thickBot="1" x14ac:dyDescent="0.3">
      <c r="A5" s="19" t="s">
        <v>44</v>
      </c>
      <c r="B5" s="19" t="s">
        <v>45</v>
      </c>
      <c r="C5" s="19" t="s">
        <v>46</v>
      </c>
      <c r="D5" s="19" t="s">
        <v>47</v>
      </c>
      <c r="E5" s="19" t="s">
        <v>48</v>
      </c>
      <c r="F5" s="19" t="s">
        <v>49</v>
      </c>
      <c r="G5" s="19" t="s">
        <v>50</v>
      </c>
      <c r="J5" s="19" t="s">
        <v>59</v>
      </c>
      <c r="K5" s="19">
        <v>34.21</v>
      </c>
      <c r="L5" s="19">
        <v>81.58</v>
      </c>
      <c r="M5" s="56"/>
      <c r="O5" s="74"/>
      <c r="P5" s="103"/>
      <c r="Q5" s="104"/>
      <c r="R5" s="69" t="s">
        <v>61</v>
      </c>
      <c r="S5" s="69" t="s">
        <v>60</v>
      </c>
      <c r="T5" s="72" t="s">
        <v>59</v>
      </c>
      <c r="U5" s="61"/>
      <c r="V5" s="61"/>
      <c r="W5" s="67" t="s">
        <v>89</v>
      </c>
      <c r="X5" s="69">
        <v>44</v>
      </c>
      <c r="Y5" s="69">
        <v>16</v>
      </c>
      <c r="Z5" s="69">
        <v>16</v>
      </c>
      <c r="AA5" s="65">
        <f>SUM(X5:Z5)</f>
        <v>76</v>
      </c>
      <c r="AB5" s="74"/>
    </row>
    <row r="6" spans="1:28" ht="15.75" customHeight="1" thickBot="1" x14ac:dyDescent="0.3">
      <c r="A6" s="19">
        <v>6</v>
      </c>
      <c r="B6" s="19">
        <v>13</v>
      </c>
      <c r="C6" s="19">
        <v>14</v>
      </c>
      <c r="D6" s="19">
        <v>11</v>
      </c>
      <c r="E6" s="19">
        <f>SUM(B6:D6)</f>
        <v>38</v>
      </c>
      <c r="F6" s="19">
        <v>3</v>
      </c>
      <c r="G6" s="20">
        <f>(E6/F6)</f>
        <v>12.666666666666666</v>
      </c>
      <c r="J6" s="19" t="s">
        <v>60</v>
      </c>
      <c r="K6" s="19">
        <v>36.840000000000003</v>
      </c>
      <c r="L6" s="19">
        <v>5.26</v>
      </c>
      <c r="M6" s="56"/>
      <c r="O6" s="74"/>
      <c r="P6" s="70" t="s">
        <v>115</v>
      </c>
      <c r="Q6" s="71" t="s">
        <v>107</v>
      </c>
      <c r="R6" s="68">
        <v>11</v>
      </c>
      <c r="S6" s="69">
        <v>14</v>
      </c>
      <c r="T6" s="72">
        <v>13</v>
      </c>
      <c r="U6" s="62"/>
      <c r="V6" s="62"/>
      <c r="W6" s="67" t="s">
        <v>50</v>
      </c>
      <c r="X6" s="69">
        <v>25.333300000000001</v>
      </c>
      <c r="Y6" s="69">
        <v>25.333300000000001</v>
      </c>
      <c r="Z6" s="69">
        <v>25.333300000000001</v>
      </c>
      <c r="AA6" s="66">
        <f>SUM(X6:Z6)</f>
        <v>75.999899999999997</v>
      </c>
      <c r="AB6" s="74"/>
    </row>
    <row r="7" spans="1:28" ht="22.5" customHeight="1" thickBot="1" x14ac:dyDescent="0.3">
      <c r="A7" s="19">
        <v>7</v>
      </c>
      <c r="B7" s="19">
        <v>31</v>
      </c>
      <c r="C7" s="19">
        <v>2</v>
      </c>
      <c r="D7" s="19">
        <v>5</v>
      </c>
      <c r="E7" s="19">
        <f>SUM(B7:D7)</f>
        <v>38</v>
      </c>
      <c r="F7" s="19">
        <v>3</v>
      </c>
      <c r="G7" s="20">
        <f>(E7/F7)</f>
        <v>12.666666666666666</v>
      </c>
      <c r="J7" s="19" t="s">
        <v>61</v>
      </c>
      <c r="K7" s="19">
        <v>28.95</v>
      </c>
      <c r="L7" s="19">
        <v>13.16</v>
      </c>
      <c r="M7" s="56"/>
      <c r="O7" s="74"/>
      <c r="P7" s="70" t="s">
        <v>116</v>
      </c>
      <c r="Q7" s="71" t="s">
        <v>106</v>
      </c>
      <c r="R7" s="68">
        <v>5</v>
      </c>
      <c r="S7" s="69">
        <v>2</v>
      </c>
      <c r="T7" s="72">
        <v>31</v>
      </c>
      <c r="U7" s="62"/>
      <c r="V7" s="62"/>
      <c r="AB7" s="74"/>
    </row>
    <row r="8" spans="1:28" ht="15.75" customHeight="1" thickBot="1" x14ac:dyDescent="0.3">
      <c r="A8" s="23"/>
      <c r="B8" s="23"/>
      <c r="C8" s="23"/>
      <c r="D8" s="23"/>
      <c r="E8" s="23"/>
      <c r="F8" s="23"/>
      <c r="G8" s="22"/>
      <c r="J8" s="25" t="s">
        <v>62</v>
      </c>
      <c r="K8" s="19">
        <f>SUM(K5:K7)</f>
        <v>100.00000000000001</v>
      </c>
      <c r="L8" s="19">
        <f>SUM(L5:L7)</f>
        <v>100</v>
      </c>
      <c r="M8" s="56"/>
      <c r="O8" s="74"/>
      <c r="P8" s="105" t="s">
        <v>90</v>
      </c>
      <c r="Q8" s="106"/>
      <c r="R8" s="69">
        <f>SUM(R6:R7)</f>
        <v>16</v>
      </c>
      <c r="S8" s="69">
        <f>SUM(S6:S7)</f>
        <v>16</v>
      </c>
      <c r="T8" s="72">
        <f>SUM(T6:T7)</f>
        <v>44</v>
      </c>
      <c r="U8" s="61"/>
      <c r="V8" s="61"/>
      <c r="AB8" s="74"/>
    </row>
    <row r="9" spans="1:28" x14ac:dyDescent="0.25">
      <c r="A9" s="23"/>
      <c r="B9" s="23"/>
      <c r="C9" s="23"/>
      <c r="D9" s="23"/>
      <c r="E9" s="23"/>
      <c r="F9" s="23"/>
      <c r="G9" s="22"/>
      <c r="J9" s="58" t="s">
        <v>95</v>
      </c>
      <c r="K9" s="19">
        <v>0.36842105000000003</v>
      </c>
      <c r="L9" s="19">
        <v>40.1578947</v>
      </c>
      <c r="M9" s="57">
        <f>SUM(K9:L9)</f>
        <v>40.526315750000002</v>
      </c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</row>
    <row r="10" spans="1:28" x14ac:dyDescent="0.25">
      <c r="J10" s="26" t="s">
        <v>63</v>
      </c>
      <c r="K10" s="19">
        <v>0.05</v>
      </c>
      <c r="L10" s="19">
        <v>0.05</v>
      </c>
      <c r="M10" s="56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</row>
    <row r="11" spans="1:28" x14ac:dyDescent="0.25">
      <c r="A11" s="112" t="s">
        <v>58</v>
      </c>
      <c r="B11" s="112"/>
      <c r="C11" s="112"/>
      <c r="D11" s="112"/>
      <c r="E11" s="112"/>
      <c r="F11" s="112"/>
      <c r="G11" s="112"/>
      <c r="J11" s="27" t="s">
        <v>69</v>
      </c>
      <c r="K11" s="19">
        <v>2</v>
      </c>
      <c r="L11" s="19">
        <v>2</v>
      </c>
      <c r="M11" s="56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</row>
    <row r="12" spans="1:28" x14ac:dyDescent="0.25">
      <c r="A12" s="110" t="s">
        <v>54</v>
      </c>
      <c r="B12" s="110"/>
      <c r="C12" s="110"/>
      <c r="D12" s="110"/>
      <c r="E12" s="110" t="s">
        <v>55</v>
      </c>
      <c r="F12" s="110"/>
      <c r="G12" s="110"/>
      <c r="J12" s="25" t="s">
        <v>64</v>
      </c>
      <c r="K12" s="19">
        <v>5.9909999999999997</v>
      </c>
      <c r="L12" s="19">
        <v>5.9909999999999997</v>
      </c>
      <c r="M12" s="56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</row>
    <row r="13" spans="1:28" x14ac:dyDescent="0.25">
      <c r="A13" s="19" t="s">
        <v>44</v>
      </c>
      <c r="B13" s="19" t="s">
        <v>45</v>
      </c>
      <c r="C13" s="19" t="s">
        <v>46</v>
      </c>
      <c r="D13" s="19" t="s">
        <v>47</v>
      </c>
      <c r="E13" s="19" t="s">
        <v>56</v>
      </c>
      <c r="F13" s="19" t="s">
        <v>50</v>
      </c>
      <c r="G13" s="19" t="s">
        <v>57</v>
      </c>
      <c r="J13" s="19" t="s">
        <v>65</v>
      </c>
      <c r="K13" s="19">
        <f>K9-K12</f>
        <v>-5.6225789499999994</v>
      </c>
      <c r="L13" s="19">
        <f>L9-L12</f>
        <v>34.1668947</v>
      </c>
      <c r="M13" s="57">
        <f>SUM(K13:L13)</f>
        <v>28.544315750000003</v>
      </c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</row>
    <row r="14" spans="1:28" x14ac:dyDescent="0.25">
      <c r="A14" s="19">
        <v>6</v>
      </c>
      <c r="B14" s="20">
        <f>(B6-G6)*(B6-G6)</f>
        <v>0.11111111111111151</v>
      </c>
      <c r="C14" s="20">
        <f>(C6-G6)*(C6-G6)</f>
        <v>1.7777777777777795</v>
      </c>
      <c r="D14" s="20">
        <f>(D6-G6)*(D6-G6)</f>
        <v>2.7777777777777759</v>
      </c>
      <c r="E14" s="20">
        <f>SUM(B14+C14+D14)</f>
        <v>4.666666666666667</v>
      </c>
      <c r="F14" s="20">
        <f>(E6/F6)</f>
        <v>12.666666666666666</v>
      </c>
      <c r="G14" s="20">
        <f>E14/F14</f>
        <v>0.36842105263157898</v>
      </c>
      <c r="J14" s="25" t="s">
        <v>66</v>
      </c>
      <c r="K14" s="19" t="s">
        <v>71</v>
      </c>
      <c r="L14" s="19" t="s">
        <v>71</v>
      </c>
      <c r="M14" s="56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</row>
    <row r="15" spans="1:28" x14ac:dyDescent="0.25">
      <c r="A15" s="19">
        <v>7</v>
      </c>
      <c r="B15" s="20">
        <f>(B7-G7)*(B7-G7)</f>
        <v>336.1111111111112</v>
      </c>
      <c r="C15" s="20">
        <f>(C7-G7)*(C7-G7)</f>
        <v>113.77777777777777</v>
      </c>
      <c r="D15" s="20">
        <f>(D7-G7)*(D7-G7)</f>
        <v>58.777777777777771</v>
      </c>
      <c r="E15" s="20">
        <f>SUM(B15+C15+D15)</f>
        <v>508.66666666666674</v>
      </c>
      <c r="F15" s="20">
        <f>(E7/F7)</f>
        <v>12.666666666666666</v>
      </c>
      <c r="G15" s="20">
        <f>E15/F15</f>
        <v>40.15789473684211</v>
      </c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</row>
    <row r="16" spans="1:28" x14ac:dyDescent="0.2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</row>
    <row r="17" spans="15:28" x14ac:dyDescent="0.2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</row>
  </sheetData>
  <mergeCells count="19">
    <mergeCell ref="P1:T1"/>
    <mergeCell ref="Q2:T2"/>
    <mergeCell ref="W2:AA2"/>
    <mergeCell ref="P3:Q5"/>
    <mergeCell ref="R3:T3"/>
    <mergeCell ref="AA3:AA4"/>
    <mergeCell ref="P8:Q8"/>
    <mergeCell ref="X3:X4"/>
    <mergeCell ref="Y3:Y4"/>
    <mergeCell ref="Z3:Z4"/>
    <mergeCell ref="A12:D12"/>
    <mergeCell ref="E12:G12"/>
    <mergeCell ref="A11:G11"/>
    <mergeCell ref="G2:J2"/>
    <mergeCell ref="J3:L3"/>
    <mergeCell ref="A3:G3"/>
    <mergeCell ref="A4:E4"/>
    <mergeCell ref="F4:G4"/>
    <mergeCell ref="K2:L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3300"/>
  </sheetPr>
  <dimension ref="A1:AB17"/>
  <sheetViews>
    <sheetView topLeftCell="J1" workbookViewId="0">
      <selection activeCell="R13" sqref="R13"/>
    </sheetView>
  </sheetViews>
  <sheetFormatPr baseColWidth="10" defaultRowHeight="15" x14ac:dyDescent="0.25"/>
  <cols>
    <col min="10" max="10" width="14.5703125" customWidth="1"/>
    <col min="11" max="11" width="13.42578125" customWidth="1"/>
    <col min="12" max="12" width="15.140625" customWidth="1"/>
    <col min="13" max="14" width="14.42578125" customWidth="1"/>
    <col min="18" max="18" width="48.28515625" customWidth="1"/>
  </cols>
  <sheetData>
    <row r="1" spans="1:28" x14ac:dyDescent="0.25">
      <c r="Q1" s="115" t="s">
        <v>102</v>
      </c>
      <c r="R1" s="115"/>
      <c r="S1" s="115"/>
      <c r="T1" s="115"/>
      <c r="U1" s="115"/>
    </row>
    <row r="2" spans="1:28" ht="24" thickBot="1" x14ac:dyDescent="0.4">
      <c r="G2" s="117" t="s">
        <v>73</v>
      </c>
      <c r="H2" s="117"/>
      <c r="I2" s="117"/>
      <c r="J2" s="117"/>
      <c r="K2" s="116" t="s">
        <v>78</v>
      </c>
      <c r="L2" s="116"/>
      <c r="R2" s="96" t="s">
        <v>111</v>
      </c>
      <c r="S2" s="96"/>
      <c r="T2" s="96"/>
      <c r="U2" s="96"/>
      <c r="X2" s="96" t="s">
        <v>93</v>
      </c>
      <c r="Y2" s="96"/>
      <c r="Z2" s="96"/>
      <c r="AA2" s="96"/>
      <c r="AB2" s="96"/>
    </row>
    <row r="3" spans="1:28" ht="16.5" thickBot="1" x14ac:dyDescent="0.3">
      <c r="A3" s="112" t="s">
        <v>43</v>
      </c>
      <c r="B3" s="112"/>
      <c r="C3" s="112"/>
      <c r="D3" s="112"/>
      <c r="E3" s="112"/>
      <c r="F3" s="112"/>
      <c r="G3" s="112"/>
      <c r="J3" s="118" t="s">
        <v>79</v>
      </c>
      <c r="K3" s="118"/>
      <c r="L3" s="118"/>
      <c r="M3" s="118"/>
      <c r="N3" s="59"/>
      <c r="Q3" s="99" t="s">
        <v>83</v>
      </c>
      <c r="R3" s="100"/>
      <c r="S3" s="107" t="s">
        <v>84</v>
      </c>
      <c r="T3" s="108"/>
      <c r="U3" s="109"/>
      <c r="V3" s="60"/>
      <c r="W3" s="60"/>
      <c r="X3" s="64" t="s">
        <v>97</v>
      </c>
      <c r="Y3" s="97" t="s">
        <v>59</v>
      </c>
      <c r="Z3" s="97" t="s">
        <v>60</v>
      </c>
      <c r="AA3" s="97" t="s">
        <v>61</v>
      </c>
      <c r="AB3" s="97" t="s">
        <v>48</v>
      </c>
    </row>
    <row r="4" spans="1:28" ht="16.5" thickBot="1" x14ac:dyDescent="0.3">
      <c r="A4" s="110" t="s">
        <v>51</v>
      </c>
      <c r="B4" s="110"/>
      <c r="C4" s="110"/>
      <c r="D4" s="110"/>
      <c r="E4" s="110"/>
      <c r="F4" s="110" t="s">
        <v>52</v>
      </c>
      <c r="G4" s="110"/>
      <c r="J4" s="19" t="s">
        <v>44</v>
      </c>
      <c r="K4" s="19">
        <v>8</v>
      </c>
      <c r="L4" s="19">
        <v>9</v>
      </c>
      <c r="M4" s="19">
        <v>10</v>
      </c>
      <c r="N4" s="56"/>
      <c r="Q4" s="101"/>
      <c r="R4" s="102"/>
      <c r="S4" s="69">
        <v>1</v>
      </c>
      <c r="T4" s="69">
        <v>2</v>
      </c>
      <c r="U4" s="72">
        <v>3</v>
      </c>
      <c r="V4" s="61"/>
      <c r="W4" s="61"/>
      <c r="X4" s="67" t="s">
        <v>88</v>
      </c>
      <c r="Y4" s="98"/>
      <c r="Z4" s="98"/>
      <c r="AA4" s="98"/>
      <c r="AB4" s="98"/>
    </row>
    <row r="5" spans="1:28" ht="16.5" thickBot="1" x14ac:dyDescent="0.3">
      <c r="A5" s="19" t="s">
        <v>44</v>
      </c>
      <c r="B5" s="19" t="s">
        <v>45</v>
      </c>
      <c r="C5" s="19" t="s">
        <v>46</v>
      </c>
      <c r="D5" s="19" t="s">
        <v>47</v>
      </c>
      <c r="E5" s="19" t="s">
        <v>48</v>
      </c>
      <c r="F5" s="19" t="s">
        <v>49</v>
      </c>
      <c r="G5" s="19" t="s">
        <v>50</v>
      </c>
      <c r="J5" s="19" t="s">
        <v>59</v>
      </c>
      <c r="K5" s="19">
        <v>76.319999999999993</v>
      </c>
      <c r="L5" s="19">
        <v>31.58</v>
      </c>
      <c r="M5" s="19">
        <v>92.1</v>
      </c>
      <c r="N5" s="56"/>
      <c r="Q5" s="103"/>
      <c r="R5" s="104"/>
      <c r="S5" s="69" t="s">
        <v>61</v>
      </c>
      <c r="T5" s="69" t="s">
        <v>60</v>
      </c>
      <c r="U5" s="72" t="s">
        <v>59</v>
      </c>
      <c r="V5" s="61"/>
      <c r="W5" s="61"/>
      <c r="X5" s="67" t="s">
        <v>89</v>
      </c>
      <c r="Y5" s="69">
        <v>76</v>
      </c>
      <c r="Z5" s="69">
        <v>20</v>
      </c>
      <c r="AA5" s="69">
        <v>18</v>
      </c>
      <c r="AB5" s="65">
        <f>SUM(Y5:AA5)</f>
        <v>114</v>
      </c>
    </row>
    <row r="6" spans="1:28" ht="25.5" customHeight="1" thickBot="1" x14ac:dyDescent="0.3">
      <c r="A6" s="19">
        <v>8</v>
      </c>
      <c r="B6" s="19">
        <v>29</v>
      </c>
      <c r="C6" s="19">
        <v>2</v>
      </c>
      <c r="D6" s="19">
        <v>7</v>
      </c>
      <c r="E6" s="19">
        <f>SUM(B6:D6)</f>
        <v>38</v>
      </c>
      <c r="F6" s="19">
        <v>3</v>
      </c>
      <c r="G6" s="20">
        <f>(E6/F6)</f>
        <v>12.666666666666666</v>
      </c>
      <c r="J6" s="19" t="s">
        <v>60</v>
      </c>
      <c r="K6" s="19">
        <v>5.26</v>
      </c>
      <c r="L6" s="19">
        <v>47.37</v>
      </c>
      <c r="M6" s="31">
        <v>0</v>
      </c>
      <c r="N6" s="73"/>
      <c r="Q6" s="70" t="s">
        <v>117</v>
      </c>
      <c r="R6" s="71" t="s">
        <v>108</v>
      </c>
      <c r="S6" s="68">
        <v>7</v>
      </c>
      <c r="T6" s="69">
        <v>2</v>
      </c>
      <c r="U6" s="72">
        <v>29</v>
      </c>
      <c r="V6" s="62"/>
      <c r="W6" s="62"/>
      <c r="X6" s="67" t="s">
        <v>50</v>
      </c>
      <c r="Y6" s="69">
        <v>38</v>
      </c>
      <c r="Z6" s="69">
        <v>38</v>
      </c>
      <c r="AA6" s="69">
        <v>38</v>
      </c>
      <c r="AB6" s="66">
        <f>SUM(Y6:AA6)</f>
        <v>114</v>
      </c>
    </row>
    <row r="7" spans="1:28" ht="21.75" customHeight="1" thickBot="1" x14ac:dyDescent="0.3">
      <c r="A7" s="19">
        <v>9</v>
      </c>
      <c r="B7" s="19">
        <v>12</v>
      </c>
      <c r="C7" s="19">
        <v>18</v>
      </c>
      <c r="D7" s="19">
        <v>8</v>
      </c>
      <c r="E7" s="19">
        <f>SUM(B7:D7)</f>
        <v>38</v>
      </c>
      <c r="F7" s="19">
        <v>3</v>
      </c>
      <c r="G7" s="20">
        <f>(E7/F7)</f>
        <v>12.666666666666666</v>
      </c>
      <c r="J7" s="19" t="s">
        <v>61</v>
      </c>
      <c r="K7" s="19">
        <v>18.420000000000002</v>
      </c>
      <c r="L7" s="19">
        <v>21.05</v>
      </c>
      <c r="M7" s="31">
        <v>7.9</v>
      </c>
      <c r="N7" s="73"/>
      <c r="Q7" s="70" t="s">
        <v>118</v>
      </c>
      <c r="R7" s="80" t="s">
        <v>120</v>
      </c>
      <c r="S7" s="68">
        <v>8</v>
      </c>
      <c r="T7" s="69">
        <v>18</v>
      </c>
      <c r="U7" s="72">
        <v>12</v>
      </c>
      <c r="V7" s="62"/>
      <c r="W7" s="62"/>
    </row>
    <row r="8" spans="1:28" ht="21.75" customHeight="1" thickBot="1" x14ac:dyDescent="0.3">
      <c r="A8" s="19">
        <v>10</v>
      </c>
      <c r="B8" s="19">
        <v>35</v>
      </c>
      <c r="C8" s="19">
        <v>0</v>
      </c>
      <c r="D8" s="19">
        <v>3</v>
      </c>
      <c r="E8" s="19">
        <f>SUM(B8:D8)</f>
        <v>38</v>
      </c>
      <c r="F8" s="19">
        <v>3</v>
      </c>
      <c r="G8" s="20">
        <f>(E8/F8)</f>
        <v>12.666666666666666</v>
      </c>
      <c r="J8" s="25" t="s">
        <v>62</v>
      </c>
      <c r="K8" s="19">
        <f>SUM(K5:K7)</f>
        <v>100</v>
      </c>
      <c r="L8" s="19">
        <f>SUM(L5:L7)</f>
        <v>99.999999999999986</v>
      </c>
      <c r="M8" s="19">
        <f>SUM(M5:M7)</f>
        <v>100</v>
      </c>
      <c r="N8" s="73"/>
      <c r="Q8" s="75" t="s">
        <v>119</v>
      </c>
      <c r="R8" s="76" t="s">
        <v>109</v>
      </c>
      <c r="S8" s="69">
        <v>3</v>
      </c>
      <c r="T8" s="69">
        <v>0</v>
      </c>
      <c r="U8" s="72">
        <v>35</v>
      </c>
      <c r="V8" s="62"/>
      <c r="W8" s="62"/>
    </row>
    <row r="9" spans="1:28" ht="16.5" thickBot="1" x14ac:dyDescent="0.3">
      <c r="A9" s="23"/>
      <c r="B9" s="23"/>
      <c r="C9" s="23"/>
      <c r="D9" s="23"/>
      <c r="E9" s="23"/>
      <c r="F9" s="23"/>
      <c r="G9" s="22"/>
      <c r="J9" s="58" t="s">
        <v>95</v>
      </c>
      <c r="K9" s="19">
        <v>32.578947399999997</v>
      </c>
      <c r="L9" s="33">
        <v>4</v>
      </c>
      <c r="M9" s="19">
        <v>59.421052629999998</v>
      </c>
      <c r="N9" s="56"/>
      <c r="Q9" s="105" t="s">
        <v>90</v>
      </c>
      <c r="R9" s="106"/>
      <c r="S9" s="69">
        <f>SUM(S6:S8)</f>
        <v>18</v>
      </c>
      <c r="T9" s="69">
        <f>SUM(T6:T8)</f>
        <v>20</v>
      </c>
      <c r="U9" s="72">
        <f>SUM(U6:U8)</f>
        <v>76</v>
      </c>
      <c r="V9" s="61"/>
      <c r="W9" s="61"/>
    </row>
    <row r="10" spans="1:28" x14ac:dyDescent="0.25">
      <c r="A10" s="23"/>
      <c r="B10" s="23"/>
      <c r="C10" s="23"/>
      <c r="D10" s="23"/>
      <c r="E10" s="23"/>
      <c r="F10" s="23"/>
      <c r="G10" s="22"/>
      <c r="J10" s="26" t="s">
        <v>63</v>
      </c>
      <c r="K10" s="19">
        <v>0.05</v>
      </c>
      <c r="L10" s="19">
        <v>0.05</v>
      </c>
      <c r="M10" s="19">
        <v>0.05</v>
      </c>
      <c r="N10" s="57">
        <f>SUM(K9:M9)</f>
        <v>96.000000029999995</v>
      </c>
    </row>
    <row r="11" spans="1:28" x14ac:dyDescent="0.25">
      <c r="J11" s="27" t="s">
        <v>69</v>
      </c>
      <c r="K11" s="19">
        <v>4</v>
      </c>
      <c r="L11" s="19">
        <v>4</v>
      </c>
      <c r="M11" s="19">
        <v>4</v>
      </c>
      <c r="N11" s="56"/>
    </row>
    <row r="12" spans="1:28" x14ac:dyDescent="0.25">
      <c r="A12" s="112" t="s">
        <v>58</v>
      </c>
      <c r="B12" s="112"/>
      <c r="C12" s="112"/>
      <c r="D12" s="112"/>
      <c r="E12" s="112"/>
      <c r="F12" s="112"/>
      <c r="G12" s="112"/>
      <c r="J12" s="25" t="s">
        <v>64</v>
      </c>
      <c r="K12" s="19">
        <v>9.4879999999999995</v>
      </c>
      <c r="L12" s="19">
        <v>9.4879999999999995</v>
      </c>
      <c r="M12" s="19">
        <v>9.4879999999999995</v>
      </c>
      <c r="N12" s="56"/>
    </row>
    <row r="13" spans="1:28" x14ac:dyDescent="0.25">
      <c r="A13" s="110" t="s">
        <v>54</v>
      </c>
      <c r="B13" s="110"/>
      <c r="C13" s="110"/>
      <c r="D13" s="110"/>
      <c r="E13" s="110" t="s">
        <v>55</v>
      </c>
      <c r="F13" s="110"/>
      <c r="G13" s="110"/>
      <c r="J13" s="19" t="s">
        <v>65</v>
      </c>
      <c r="K13" s="19">
        <f>K9-K12</f>
        <v>23.090947399999997</v>
      </c>
      <c r="L13" s="19">
        <f>L9-L12</f>
        <v>-5.4879999999999995</v>
      </c>
      <c r="M13" s="19">
        <f>M9-M12</f>
        <v>49.933052629999999</v>
      </c>
      <c r="N13" s="56"/>
    </row>
    <row r="14" spans="1:28" x14ac:dyDescent="0.25">
      <c r="A14" s="19" t="s">
        <v>44</v>
      </c>
      <c r="B14" s="19" t="s">
        <v>45</v>
      </c>
      <c r="C14" s="19" t="s">
        <v>46</v>
      </c>
      <c r="D14" s="19" t="s">
        <v>47</v>
      </c>
      <c r="E14" s="19" t="s">
        <v>56</v>
      </c>
      <c r="F14" s="19" t="s">
        <v>50</v>
      </c>
      <c r="G14" s="19" t="s">
        <v>57</v>
      </c>
      <c r="J14" s="25" t="s">
        <v>66</v>
      </c>
      <c r="K14" s="19" t="s">
        <v>72</v>
      </c>
      <c r="L14" s="19" t="s">
        <v>72</v>
      </c>
      <c r="M14" s="19" t="s">
        <v>72</v>
      </c>
      <c r="N14" s="57">
        <f>SUM(K13:M13)</f>
        <v>67.536000029999997</v>
      </c>
    </row>
    <row r="15" spans="1:28" x14ac:dyDescent="0.25">
      <c r="A15" s="19">
        <v>8</v>
      </c>
      <c r="B15" s="20">
        <f>(B6-G6)*(B6-G6)</f>
        <v>266.77777777777783</v>
      </c>
      <c r="C15" s="20">
        <f>(C6-G6)*(C6-G6)</f>
        <v>113.77777777777777</v>
      </c>
      <c r="D15" s="20">
        <f>(D6-G6)*(D6-G6)</f>
        <v>32.111111111111107</v>
      </c>
      <c r="E15" s="20">
        <f>SUM(B15+C15+D15)</f>
        <v>412.66666666666669</v>
      </c>
      <c r="F15" s="20">
        <f>(E6/F6)</f>
        <v>12.666666666666666</v>
      </c>
      <c r="G15" s="20">
        <f>E15/F15</f>
        <v>32.578947368421055</v>
      </c>
      <c r="N15" s="56"/>
    </row>
    <row r="16" spans="1:28" x14ac:dyDescent="0.25">
      <c r="A16" s="19">
        <v>9</v>
      </c>
      <c r="B16" s="20">
        <f>(B7-G7)*(B7-G7)</f>
        <v>0.44444444444444364</v>
      </c>
      <c r="C16" s="20">
        <f>(C7-G7)*(C7-G7)</f>
        <v>28.44444444444445</v>
      </c>
      <c r="D16" s="20">
        <f>(D7-G7)*(D7-G7)</f>
        <v>21.777777777777771</v>
      </c>
      <c r="E16" s="20">
        <f>SUM(B16+C16+D16)</f>
        <v>50.666666666666664</v>
      </c>
      <c r="F16" s="20">
        <f>(E7/F7)</f>
        <v>12.666666666666666</v>
      </c>
      <c r="G16" s="28">
        <f>E16/F16</f>
        <v>4</v>
      </c>
    </row>
    <row r="17" spans="1:7" x14ac:dyDescent="0.25">
      <c r="A17" s="19">
        <v>10</v>
      </c>
      <c r="B17" s="20">
        <f>(B8-G8)*(B8-G8)</f>
        <v>498.77777777777789</v>
      </c>
      <c r="C17" s="20">
        <f>(C8-G8)*(C8-G8)</f>
        <v>160.44444444444443</v>
      </c>
      <c r="D17" s="20">
        <f>(D8-G8)*(D8-G8)</f>
        <v>93.444444444444429</v>
      </c>
      <c r="E17" s="20">
        <f>SUM(B17+C17+D17)</f>
        <v>752.66666666666674</v>
      </c>
      <c r="F17" s="20">
        <f>(E8/F8)</f>
        <v>12.666666666666666</v>
      </c>
      <c r="G17" s="28">
        <f>E17/F17</f>
        <v>59.421052631578959</v>
      </c>
    </row>
  </sheetData>
  <mergeCells count="19">
    <mergeCell ref="Q9:R9"/>
    <mergeCell ref="Q1:U1"/>
    <mergeCell ref="R2:U2"/>
    <mergeCell ref="X2:AB2"/>
    <mergeCell ref="Q3:R5"/>
    <mergeCell ref="S3:U3"/>
    <mergeCell ref="Y3:Y4"/>
    <mergeCell ref="Z3:Z4"/>
    <mergeCell ref="AA3:AA4"/>
    <mergeCell ref="AB3:AB4"/>
    <mergeCell ref="A13:D13"/>
    <mergeCell ref="E13:G13"/>
    <mergeCell ref="G2:J2"/>
    <mergeCell ref="J3:M3"/>
    <mergeCell ref="A3:G3"/>
    <mergeCell ref="A4:E4"/>
    <mergeCell ref="F4:G4"/>
    <mergeCell ref="A12:G12"/>
    <mergeCell ref="K2:L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M15"/>
  <sheetViews>
    <sheetView workbookViewId="0">
      <selection activeCell="L4" sqref="L4"/>
    </sheetView>
  </sheetViews>
  <sheetFormatPr baseColWidth="10" defaultRowHeight="15" x14ac:dyDescent="0.25"/>
  <cols>
    <col min="10" max="10" width="17.5703125" customWidth="1"/>
    <col min="11" max="11" width="17.42578125" customWidth="1"/>
    <col min="12" max="12" width="19.28515625" customWidth="1"/>
  </cols>
  <sheetData>
    <row r="2" spans="1:13" ht="23.25" x14ac:dyDescent="0.35">
      <c r="G2" s="117" t="s">
        <v>74</v>
      </c>
      <c r="H2" s="117"/>
      <c r="I2" s="117"/>
      <c r="J2" s="117"/>
      <c r="K2" s="116" t="s">
        <v>78</v>
      </c>
      <c r="L2" s="116"/>
    </row>
    <row r="3" spans="1:13" x14ac:dyDescent="0.25">
      <c r="A3" s="112" t="s">
        <v>43</v>
      </c>
      <c r="B3" s="112"/>
      <c r="C3" s="112"/>
      <c r="D3" s="112"/>
      <c r="E3" s="112"/>
      <c r="F3" s="112"/>
      <c r="G3" s="112"/>
      <c r="J3" s="118" t="s">
        <v>79</v>
      </c>
      <c r="K3" s="118"/>
      <c r="L3" s="118"/>
    </row>
    <row r="4" spans="1:13" x14ac:dyDescent="0.25">
      <c r="A4" s="110" t="s">
        <v>51</v>
      </c>
      <c r="B4" s="110"/>
      <c r="C4" s="110"/>
      <c r="D4" s="110"/>
      <c r="E4" s="110"/>
      <c r="F4" s="110" t="s">
        <v>52</v>
      </c>
      <c r="G4" s="110"/>
      <c r="J4" s="19" t="s">
        <v>44</v>
      </c>
      <c r="K4" s="19">
        <v>3</v>
      </c>
      <c r="L4" s="19">
        <v>4</v>
      </c>
    </row>
    <row r="5" spans="1:13" x14ac:dyDescent="0.25">
      <c r="A5" s="19" t="s">
        <v>44</v>
      </c>
      <c r="B5" s="19" t="s">
        <v>45</v>
      </c>
      <c r="C5" s="19" t="s">
        <v>46</v>
      </c>
      <c r="D5" s="19" t="s">
        <v>47</v>
      </c>
      <c r="E5" s="19" t="s">
        <v>48</v>
      </c>
      <c r="F5" s="19" t="s">
        <v>49</v>
      </c>
      <c r="G5" s="19" t="s">
        <v>50</v>
      </c>
      <c r="J5" s="19" t="s">
        <v>59</v>
      </c>
      <c r="K5" s="19">
        <v>78.95</v>
      </c>
      <c r="L5" s="19">
        <v>71.05</v>
      </c>
    </row>
    <row r="6" spans="1:13" x14ac:dyDescent="0.25">
      <c r="A6" s="19">
        <v>3</v>
      </c>
      <c r="B6" s="19">
        <v>30</v>
      </c>
      <c r="C6" s="19">
        <v>4</v>
      </c>
      <c r="D6" s="19">
        <v>4</v>
      </c>
      <c r="E6" s="19">
        <f>SUM(B6:D6)</f>
        <v>38</v>
      </c>
      <c r="F6" s="19">
        <v>3</v>
      </c>
      <c r="G6" s="20">
        <f>(E6/F6)</f>
        <v>12.666666666666666</v>
      </c>
      <c r="J6" s="19" t="s">
        <v>60</v>
      </c>
      <c r="K6" s="19">
        <v>10.525</v>
      </c>
      <c r="L6" s="31">
        <v>7.9</v>
      </c>
    </row>
    <row r="7" spans="1:13" x14ac:dyDescent="0.25">
      <c r="A7" s="19">
        <v>4</v>
      </c>
      <c r="B7" s="19">
        <v>27</v>
      </c>
      <c r="C7" s="19">
        <v>3</v>
      </c>
      <c r="D7" s="19">
        <v>8</v>
      </c>
      <c r="E7" s="19">
        <f>SUM(B7:D7)</f>
        <v>38</v>
      </c>
      <c r="F7" s="19">
        <v>3</v>
      </c>
      <c r="G7" s="20">
        <f>(E7/F7)</f>
        <v>12.666666666666666</v>
      </c>
      <c r="J7" s="19" t="s">
        <v>61</v>
      </c>
      <c r="K7" s="19">
        <v>10.525</v>
      </c>
      <c r="L7" s="19">
        <v>21.05</v>
      </c>
    </row>
    <row r="8" spans="1:13" x14ac:dyDescent="0.25">
      <c r="A8" s="23"/>
      <c r="B8" s="23"/>
      <c r="C8" s="23"/>
      <c r="D8" s="23"/>
      <c r="E8" s="23"/>
      <c r="F8" s="23"/>
      <c r="G8" s="22"/>
      <c r="J8" s="25" t="s">
        <v>62</v>
      </c>
      <c r="K8" s="19">
        <f>SUM(K5:K7)</f>
        <v>100.00000000000001</v>
      </c>
      <c r="L8" s="19">
        <f>SUM(L5:L7)</f>
        <v>100</v>
      </c>
    </row>
    <row r="9" spans="1:13" x14ac:dyDescent="0.25">
      <c r="A9" s="23"/>
      <c r="B9" s="23"/>
      <c r="C9" s="23"/>
      <c r="D9" s="23"/>
      <c r="E9" s="23"/>
      <c r="F9" s="23"/>
      <c r="G9" s="22"/>
      <c r="J9" s="19" t="s">
        <v>57</v>
      </c>
      <c r="K9" s="19">
        <v>35.578947399999997</v>
      </c>
      <c r="L9" s="19">
        <v>25.315789500000001</v>
      </c>
      <c r="M9">
        <f>SUM(K9:L9)</f>
        <v>60.894736899999998</v>
      </c>
    </row>
    <row r="10" spans="1:13" x14ac:dyDescent="0.25">
      <c r="J10" s="26" t="s">
        <v>63</v>
      </c>
      <c r="K10" s="19">
        <v>0.05</v>
      </c>
      <c r="L10" s="19">
        <v>0.05</v>
      </c>
    </row>
    <row r="11" spans="1:13" x14ac:dyDescent="0.25">
      <c r="A11" s="112" t="s">
        <v>58</v>
      </c>
      <c r="B11" s="112"/>
      <c r="C11" s="112"/>
      <c r="D11" s="112"/>
      <c r="E11" s="112"/>
      <c r="F11" s="112"/>
      <c r="G11" s="112"/>
      <c r="J11" s="27" t="s">
        <v>69</v>
      </c>
      <c r="K11" s="19">
        <v>2</v>
      </c>
      <c r="L11" s="19">
        <v>2</v>
      </c>
    </row>
    <row r="12" spans="1:13" x14ac:dyDescent="0.25">
      <c r="A12" s="110" t="s">
        <v>54</v>
      </c>
      <c r="B12" s="110"/>
      <c r="C12" s="110"/>
      <c r="D12" s="110"/>
      <c r="E12" s="110" t="s">
        <v>55</v>
      </c>
      <c r="F12" s="110"/>
      <c r="G12" s="110"/>
      <c r="J12" s="25" t="s">
        <v>64</v>
      </c>
      <c r="K12" s="19">
        <v>5.9909999999999997</v>
      </c>
      <c r="L12" s="19">
        <v>5.9909999999999997</v>
      </c>
    </row>
    <row r="13" spans="1:13" x14ac:dyDescent="0.25">
      <c r="A13" s="19" t="s">
        <v>44</v>
      </c>
      <c r="B13" s="19" t="s">
        <v>45</v>
      </c>
      <c r="C13" s="19" t="s">
        <v>46</v>
      </c>
      <c r="D13" s="19" t="s">
        <v>47</v>
      </c>
      <c r="E13" s="19" t="s">
        <v>56</v>
      </c>
      <c r="F13" s="19" t="s">
        <v>50</v>
      </c>
      <c r="G13" s="19" t="s">
        <v>57</v>
      </c>
      <c r="J13" s="19" t="s">
        <v>65</v>
      </c>
      <c r="K13" s="19">
        <f>K9-K12</f>
        <v>29.587947399999997</v>
      </c>
      <c r="L13" s="19">
        <f>L9-L12</f>
        <v>19.324789500000001</v>
      </c>
      <c r="M13">
        <f>SUM(K13:L13)</f>
        <v>48.912736899999999</v>
      </c>
    </row>
    <row r="14" spans="1:13" x14ac:dyDescent="0.25">
      <c r="A14" s="19">
        <v>3</v>
      </c>
      <c r="B14" s="20">
        <f>(B6-G6)*(B6-G6)</f>
        <v>300.44444444444451</v>
      </c>
      <c r="C14" s="20">
        <f>(C6-G6)*(C6-G6)</f>
        <v>75.1111111111111</v>
      </c>
      <c r="D14" s="20">
        <f>(D6-G6)*(D6-G6)</f>
        <v>75.1111111111111</v>
      </c>
      <c r="E14" s="20">
        <f>SUM(B14+C14+D14)</f>
        <v>450.66666666666669</v>
      </c>
      <c r="F14" s="20">
        <f>(E6/F6)</f>
        <v>12.666666666666666</v>
      </c>
      <c r="G14" s="20">
        <f>E14/F14</f>
        <v>35.578947368421055</v>
      </c>
      <c r="J14" s="25" t="s">
        <v>66</v>
      </c>
      <c r="K14" s="19" t="s">
        <v>70</v>
      </c>
      <c r="L14" s="19" t="s">
        <v>70</v>
      </c>
    </row>
    <row r="15" spans="1:13" x14ac:dyDescent="0.25">
      <c r="A15" s="19">
        <v>4</v>
      </c>
      <c r="B15" s="20">
        <f>(B7-G7)*(B7-G7)</f>
        <v>205.44444444444446</v>
      </c>
      <c r="C15" s="20">
        <f>(C7-G7)*(C7-G7)</f>
        <v>93.444444444444429</v>
      </c>
      <c r="D15" s="20">
        <f>(D7-G7)*(D7-G7)</f>
        <v>21.777777777777771</v>
      </c>
      <c r="E15" s="20">
        <f>SUM(B15+C15+D15)</f>
        <v>320.66666666666669</v>
      </c>
      <c r="F15" s="20">
        <f>(E7/F7)</f>
        <v>12.666666666666666</v>
      </c>
      <c r="G15" s="20">
        <f>E15/F15</f>
        <v>25.315789473684212</v>
      </c>
    </row>
  </sheetData>
  <mergeCells count="9">
    <mergeCell ref="A12:D12"/>
    <mergeCell ref="E12:G12"/>
    <mergeCell ref="G2:J2"/>
    <mergeCell ref="J3:L3"/>
    <mergeCell ref="A3:G3"/>
    <mergeCell ref="A4:E4"/>
    <mergeCell ref="F4:G4"/>
    <mergeCell ref="A11:G11"/>
    <mergeCell ref="K2:L2"/>
  </mergeCell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3300"/>
  </sheetPr>
  <dimension ref="A2:M15"/>
  <sheetViews>
    <sheetView workbookViewId="0">
      <selection activeCell="L16" sqref="L16"/>
    </sheetView>
  </sheetViews>
  <sheetFormatPr baseColWidth="10" defaultRowHeight="15" x14ac:dyDescent="0.25"/>
  <cols>
    <col min="10" max="10" width="18.140625" customWidth="1"/>
    <col min="11" max="11" width="18.42578125" customWidth="1"/>
    <col min="12" max="12" width="17.5703125" customWidth="1"/>
  </cols>
  <sheetData>
    <row r="2" spans="1:13" ht="23.25" x14ac:dyDescent="0.35">
      <c r="G2" s="117" t="s">
        <v>73</v>
      </c>
      <c r="H2" s="117"/>
      <c r="I2" s="117"/>
      <c r="J2" s="117"/>
      <c r="K2" s="116" t="s">
        <v>78</v>
      </c>
      <c r="L2" s="116"/>
    </row>
    <row r="3" spans="1:13" x14ac:dyDescent="0.25">
      <c r="A3" s="112" t="s">
        <v>43</v>
      </c>
      <c r="B3" s="112"/>
      <c r="C3" s="112"/>
      <c r="D3" s="112"/>
      <c r="E3" s="112"/>
      <c r="F3" s="112"/>
      <c r="G3" s="112"/>
      <c r="J3" s="118" t="s">
        <v>79</v>
      </c>
      <c r="K3" s="118"/>
      <c r="L3" s="118"/>
    </row>
    <row r="4" spans="1:13" x14ac:dyDescent="0.25">
      <c r="A4" s="110" t="s">
        <v>51</v>
      </c>
      <c r="B4" s="110"/>
      <c r="C4" s="110"/>
      <c r="D4" s="110"/>
      <c r="E4" s="110"/>
      <c r="F4" s="110" t="s">
        <v>52</v>
      </c>
      <c r="G4" s="110"/>
      <c r="J4" s="19" t="s">
        <v>44</v>
      </c>
      <c r="K4" s="19">
        <v>8</v>
      </c>
      <c r="L4" s="19">
        <v>9</v>
      </c>
    </row>
    <row r="5" spans="1:13" x14ac:dyDescent="0.25">
      <c r="A5" s="19" t="s">
        <v>44</v>
      </c>
      <c r="B5" s="19" t="s">
        <v>45</v>
      </c>
      <c r="C5" s="19" t="s">
        <v>46</v>
      </c>
      <c r="D5" s="19" t="s">
        <v>47</v>
      </c>
      <c r="E5" s="19" t="s">
        <v>48</v>
      </c>
      <c r="F5" s="19" t="s">
        <v>49</v>
      </c>
      <c r="G5" s="19" t="s">
        <v>50</v>
      </c>
      <c r="J5" s="19" t="s">
        <v>59</v>
      </c>
      <c r="K5" s="19">
        <v>76.319999999999993</v>
      </c>
      <c r="L5" s="19">
        <v>31.58</v>
      </c>
    </row>
    <row r="6" spans="1:13" x14ac:dyDescent="0.25">
      <c r="A6" s="19">
        <v>8</v>
      </c>
      <c r="B6" s="19">
        <v>29</v>
      </c>
      <c r="C6" s="19">
        <v>2</v>
      </c>
      <c r="D6" s="19">
        <v>7</v>
      </c>
      <c r="E6" s="19">
        <f>SUM(B6:D6)</f>
        <v>38</v>
      </c>
      <c r="F6" s="19">
        <v>3</v>
      </c>
      <c r="G6" s="20">
        <f>(E6/F6)</f>
        <v>12.666666666666666</v>
      </c>
      <c r="J6" s="19" t="s">
        <v>60</v>
      </c>
      <c r="K6" s="19">
        <v>5.26</v>
      </c>
      <c r="L6" s="19">
        <v>47.37</v>
      </c>
    </row>
    <row r="7" spans="1:13" x14ac:dyDescent="0.25">
      <c r="A7" s="19">
        <v>9</v>
      </c>
      <c r="B7" s="19">
        <v>12</v>
      </c>
      <c r="C7" s="19">
        <v>18</v>
      </c>
      <c r="D7" s="19">
        <v>8</v>
      </c>
      <c r="E7" s="19">
        <f>SUM(B7:D7)</f>
        <v>38</v>
      </c>
      <c r="F7" s="19">
        <v>3</v>
      </c>
      <c r="G7" s="20">
        <f>(E7/F7)</f>
        <v>12.666666666666666</v>
      </c>
      <c r="J7" s="19" t="s">
        <v>61</v>
      </c>
      <c r="K7" s="19">
        <v>18.420000000000002</v>
      </c>
      <c r="L7" s="19">
        <v>21.05</v>
      </c>
    </row>
    <row r="8" spans="1:13" x14ac:dyDescent="0.25">
      <c r="A8" s="23"/>
      <c r="B8" s="23"/>
      <c r="C8" s="23"/>
      <c r="D8" s="23"/>
      <c r="E8" s="23"/>
      <c r="F8" s="23"/>
      <c r="G8" s="22"/>
      <c r="J8" s="25" t="s">
        <v>62</v>
      </c>
      <c r="K8" s="19">
        <f>SUM(K5:K7)</f>
        <v>100</v>
      </c>
      <c r="L8" s="19">
        <f>SUM(L5:L7)</f>
        <v>99.999999999999986</v>
      </c>
    </row>
    <row r="9" spans="1:13" x14ac:dyDescent="0.25">
      <c r="A9" s="23"/>
      <c r="B9" s="23"/>
      <c r="C9" s="23"/>
      <c r="D9" s="23"/>
      <c r="E9" s="23"/>
      <c r="F9" s="23"/>
      <c r="G9" s="22"/>
      <c r="J9" s="19" t="s">
        <v>57</v>
      </c>
      <c r="K9" s="19">
        <v>32.578947399999997</v>
      </c>
      <c r="L9" s="32">
        <v>4</v>
      </c>
      <c r="M9">
        <f>SUM(K9:L9)</f>
        <v>36.578947399999997</v>
      </c>
    </row>
    <row r="10" spans="1:13" x14ac:dyDescent="0.25">
      <c r="J10" s="26" t="s">
        <v>63</v>
      </c>
      <c r="K10" s="19">
        <v>0.05</v>
      </c>
      <c r="L10" s="19">
        <v>0.05</v>
      </c>
    </row>
    <row r="11" spans="1:13" x14ac:dyDescent="0.25">
      <c r="A11" s="112" t="s">
        <v>58</v>
      </c>
      <c r="B11" s="112"/>
      <c r="C11" s="112"/>
      <c r="D11" s="112"/>
      <c r="E11" s="112"/>
      <c r="F11" s="112"/>
      <c r="G11" s="112"/>
      <c r="J11" s="27" t="s">
        <v>69</v>
      </c>
      <c r="K11" s="19">
        <v>2</v>
      </c>
      <c r="L11" s="19">
        <v>2</v>
      </c>
    </row>
    <row r="12" spans="1:13" x14ac:dyDescent="0.25">
      <c r="A12" s="110" t="s">
        <v>54</v>
      </c>
      <c r="B12" s="110"/>
      <c r="C12" s="110"/>
      <c r="D12" s="110"/>
      <c r="E12" s="110" t="s">
        <v>55</v>
      </c>
      <c r="F12" s="110"/>
      <c r="G12" s="110"/>
      <c r="J12" s="25" t="s">
        <v>64</v>
      </c>
      <c r="K12" s="19">
        <v>5.9909999999999997</v>
      </c>
      <c r="L12" s="19">
        <v>5.9909999999999997</v>
      </c>
    </row>
    <row r="13" spans="1:13" x14ac:dyDescent="0.25">
      <c r="A13" s="19" t="s">
        <v>44</v>
      </c>
      <c r="B13" s="19" t="s">
        <v>45</v>
      </c>
      <c r="C13" s="19" t="s">
        <v>46</v>
      </c>
      <c r="D13" s="19" t="s">
        <v>47</v>
      </c>
      <c r="E13" s="19" t="s">
        <v>56</v>
      </c>
      <c r="F13" s="19" t="s">
        <v>50</v>
      </c>
      <c r="G13" s="19" t="s">
        <v>57</v>
      </c>
      <c r="J13" s="19" t="s">
        <v>65</v>
      </c>
      <c r="K13" s="19">
        <f>K9-K12</f>
        <v>26.587947399999997</v>
      </c>
      <c r="L13" s="19">
        <f>L9-L12</f>
        <v>-1.9909999999999997</v>
      </c>
      <c r="M13">
        <f>SUM(K13:L13)</f>
        <v>24.596947399999998</v>
      </c>
    </row>
    <row r="14" spans="1:13" x14ac:dyDescent="0.25">
      <c r="A14" s="19">
        <v>8</v>
      </c>
      <c r="B14" s="20">
        <f>(B6-G6)*(B6-G6)</f>
        <v>266.77777777777783</v>
      </c>
      <c r="C14" s="20">
        <f>(C6-G6)*(C6-G6)</f>
        <v>113.77777777777777</v>
      </c>
      <c r="D14" s="20">
        <f>(D6-G6)*(D6-G6)</f>
        <v>32.111111111111107</v>
      </c>
      <c r="E14" s="20">
        <f>SUM(B14+C14+D14)</f>
        <v>412.66666666666669</v>
      </c>
      <c r="F14" s="20">
        <f>(E6/F6)</f>
        <v>12.666666666666666</v>
      </c>
      <c r="G14" s="20">
        <f>E14/F14</f>
        <v>32.578947368421055</v>
      </c>
      <c r="J14" s="25" t="s">
        <v>66</v>
      </c>
      <c r="K14" s="19" t="s">
        <v>72</v>
      </c>
      <c r="L14" s="19" t="s">
        <v>72</v>
      </c>
    </row>
    <row r="15" spans="1:13" x14ac:dyDescent="0.25">
      <c r="A15" s="19">
        <v>9</v>
      </c>
      <c r="B15" s="20">
        <f>(B7-G7)*(B7-G7)</f>
        <v>0.44444444444444364</v>
      </c>
      <c r="C15" s="20">
        <f>(C7-G7)*(C7-G7)</f>
        <v>28.44444444444445</v>
      </c>
      <c r="D15" s="20">
        <f>(D7-G7)*(D7-G7)</f>
        <v>21.777777777777771</v>
      </c>
      <c r="E15" s="20">
        <f>SUM(B15+C15+D15)</f>
        <v>50.666666666666664</v>
      </c>
      <c r="F15" s="20">
        <f>(E7/F7)</f>
        <v>12.666666666666666</v>
      </c>
      <c r="G15" s="28">
        <f>E15/F15</f>
        <v>4</v>
      </c>
    </row>
  </sheetData>
  <mergeCells count="9">
    <mergeCell ref="A12:D12"/>
    <mergeCell ref="E12:G12"/>
    <mergeCell ref="G2:J2"/>
    <mergeCell ref="J3:L3"/>
    <mergeCell ref="A3:G3"/>
    <mergeCell ref="A4:E4"/>
    <mergeCell ref="F4:G4"/>
    <mergeCell ref="A11:G11"/>
    <mergeCell ref="K2:L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</sheetPr>
  <dimension ref="A3:N48"/>
  <sheetViews>
    <sheetView topLeftCell="A28" workbookViewId="0">
      <selection activeCell="K15" sqref="K15"/>
    </sheetView>
  </sheetViews>
  <sheetFormatPr baseColWidth="10" defaultRowHeight="15" x14ac:dyDescent="0.25"/>
  <cols>
    <col min="1" max="1" width="13.42578125" customWidth="1"/>
  </cols>
  <sheetData>
    <row r="3" spans="1:14" ht="15.75" thickBot="1" x14ac:dyDescent="0.3">
      <c r="A3" s="121" t="s">
        <v>81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N3" s="22"/>
    </row>
    <row r="4" spans="1:14" ht="15.75" thickBot="1" x14ac:dyDescent="0.3">
      <c r="A4" s="52" t="s">
        <v>44</v>
      </c>
      <c r="B4" s="55">
        <v>1</v>
      </c>
      <c r="C4" s="46">
        <v>2</v>
      </c>
      <c r="D4" s="34">
        <v>3</v>
      </c>
      <c r="E4" s="40">
        <v>4</v>
      </c>
      <c r="F4" s="46">
        <v>5</v>
      </c>
      <c r="G4" s="40">
        <v>6</v>
      </c>
      <c r="H4" s="40">
        <v>7</v>
      </c>
      <c r="I4" s="40">
        <v>8</v>
      </c>
      <c r="J4" s="40">
        <v>9</v>
      </c>
      <c r="K4" s="46">
        <v>10</v>
      </c>
      <c r="L4" s="45"/>
      <c r="N4" s="81"/>
    </row>
    <row r="5" spans="1:14" ht="15.75" thickBot="1" x14ac:dyDescent="0.3">
      <c r="A5" s="51" t="s">
        <v>80</v>
      </c>
      <c r="B5" s="46">
        <v>5.9909999999999997</v>
      </c>
      <c r="C5" s="40">
        <v>5.9909999999999997</v>
      </c>
      <c r="D5" s="40">
        <v>9.4879999999999995</v>
      </c>
      <c r="E5" s="46">
        <v>9.4879999999999995</v>
      </c>
      <c r="F5" s="46">
        <v>9.4879999999999995</v>
      </c>
      <c r="G5" s="40">
        <v>5.9909999999999997</v>
      </c>
      <c r="H5" s="40">
        <v>5.9909999999999997</v>
      </c>
      <c r="I5" s="55">
        <v>9.4879999999999995</v>
      </c>
      <c r="J5" s="40">
        <v>9.4879999999999995</v>
      </c>
      <c r="K5" s="46">
        <v>9.4879999999999995</v>
      </c>
      <c r="L5" s="45"/>
      <c r="N5" s="81"/>
    </row>
    <row r="6" spans="1:14" ht="15.75" thickBot="1" x14ac:dyDescent="0.3">
      <c r="A6" s="44" t="s">
        <v>57</v>
      </c>
      <c r="B6" s="40">
        <v>15.693210499999999</v>
      </c>
      <c r="C6" s="40">
        <v>34.1668947</v>
      </c>
      <c r="D6" s="40">
        <v>26.090947400000001</v>
      </c>
      <c r="E6" s="40">
        <v>15.8277895</v>
      </c>
      <c r="F6" s="40">
        <v>10.459368400000001</v>
      </c>
      <c r="G6" s="40">
        <v>-5.6225789500000003</v>
      </c>
      <c r="H6" s="40">
        <v>34.1668947</v>
      </c>
      <c r="I6" s="40">
        <v>23.090947400000001</v>
      </c>
      <c r="J6" s="54">
        <v>-5.4880000000000004</v>
      </c>
      <c r="K6" s="53">
        <v>49.933052629999999</v>
      </c>
      <c r="L6" s="45"/>
      <c r="N6" s="81"/>
    </row>
    <row r="7" spans="1:14" x14ac:dyDescent="0.25">
      <c r="B7" s="38"/>
      <c r="C7" s="38"/>
      <c r="D7" s="38"/>
      <c r="E7" s="38"/>
      <c r="F7" s="38"/>
      <c r="H7" s="38"/>
      <c r="I7" s="38"/>
      <c r="J7" s="38"/>
      <c r="K7" s="38"/>
      <c r="N7" s="22"/>
    </row>
    <row r="8" spans="1:14" x14ac:dyDescent="0.25">
      <c r="N8" s="22"/>
    </row>
    <row r="9" spans="1:14" x14ac:dyDescent="0.25">
      <c r="N9" s="22"/>
    </row>
    <row r="10" spans="1:14" x14ac:dyDescent="0.25">
      <c r="N10" s="81"/>
    </row>
    <row r="11" spans="1:14" x14ac:dyDescent="0.25">
      <c r="N11" s="81"/>
    </row>
    <row r="12" spans="1:14" x14ac:dyDescent="0.25">
      <c r="N12" s="81"/>
    </row>
    <row r="13" spans="1:14" x14ac:dyDescent="0.25">
      <c r="N13" s="22"/>
    </row>
    <row r="14" spans="1:14" x14ac:dyDescent="0.25">
      <c r="N14" s="22"/>
    </row>
    <row r="15" spans="1:14" x14ac:dyDescent="0.25">
      <c r="N15" s="22"/>
    </row>
    <row r="16" spans="1:14" x14ac:dyDescent="0.25">
      <c r="N16" s="81"/>
    </row>
    <row r="17" spans="1:14" x14ac:dyDescent="0.25">
      <c r="N17" s="81"/>
    </row>
    <row r="18" spans="1:14" x14ac:dyDescent="0.25">
      <c r="N18" s="81"/>
    </row>
    <row r="26" spans="1:14" ht="15.75" thickBot="1" x14ac:dyDescent="0.3">
      <c r="A26" s="121" t="s">
        <v>82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</row>
    <row r="27" spans="1:14" ht="15.75" thickBot="1" x14ac:dyDescent="0.3">
      <c r="A27" s="41" t="s">
        <v>44</v>
      </c>
      <c r="B27" s="34">
        <v>1</v>
      </c>
      <c r="C27" s="44">
        <v>2</v>
      </c>
      <c r="D27" s="44">
        <v>3</v>
      </c>
      <c r="E27" s="46">
        <v>4</v>
      </c>
      <c r="F27" s="46">
        <v>5</v>
      </c>
      <c r="G27" s="47">
        <v>6</v>
      </c>
      <c r="H27" s="46">
        <v>7</v>
      </c>
      <c r="I27" s="46">
        <v>8</v>
      </c>
      <c r="J27" s="81">
        <v>9</v>
      </c>
      <c r="K27" s="40">
        <v>10</v>
      </c>
      <c r="L27" s="45"/>
      <c r="N27" s="81"/>
    </row>
    <row r="28" spans="1:14" ht="15.75" thickBot="1" x14ac:dyDescent="0.3">
      <c r="A28" s="39" t="s">
        <v>59</v>
      </c>
      <c r="B28" s="42">
        <v>0.68425000000000002</v>
      </c>
      <c r="C28" s="35">
        <v>0.81579999999999997</v>
      </c>
      <c r="D28" s="43">
        <v>0.78949999999999998</v>
      </c>
      <c r="E28" s="43">
        <v>0.71050000000000002</v>
      </c>
      <c r="F28" s="43">
        <v>0.65790000000000004</v>
      </c>
      <c r="G28" s="43">
        <v>0.34210000000000002</v>
      </c>
      <c r="H28" s="43">
        <v>0.81579999999999997</v>
      </c>
      <c r="I28" s="43">
        <v>0.76319999999999999</v>
      </c>
      <c r="J28" s="43">
        <v>0.31580000000000003</v>
      </c>
      <c r="K28" s="35">
        <v>0.92100000000000004</v>
      </c>
      <c r="N28" s="83"/>
    </row>
    <row r="29" spans="1:14" ht="15.75" thickBot="1" x14ac:dyDescent="0.3">
      <c r="A29" s="40" t="s">
        <v>60</v>
      </c>
      <c r="B29" s="42">
        <v>0.10525</v>
      </c>
      <c r="C29" s="43">
        <v>5.2600000000000001E-2</v>
      </c>
      <c r="D29" s="37">
        <v>0.10525</v>
      </c>
      <c r="E29" s="36">
        <v>7.9000000000000001E-2</v>
      </c>
      <c r="F29" s="36">
        <v>0.2631</v>
      </c>
      <c r="G29" s="36">
        <v>0.36840000000000001</v>
      </c>
      <c r="H29" s="43">
        <v>5.2600000000000001E-2</v>
      </c>
      <c r="I29" s="36">
        <v>5.2600000000000001E-2</v>
      </c>
      <c r="J29" s="36">
        <v>0.47370000000000001</v>
      </c>
      <c r="K29" s="36">
        <v>0</v>
      </c>
      <c r="N29" s="83"/>
    </row>
    <row r="30" spans="1:14" ht="15.75" thickBot="1" x14ac:dyDescent="0.3">
      <c r="A30" s="40" t="s">
        <v>61</v>
      </c>
      <c r="B30" s="48">
        <v>0.21049999999999999</v>
      </c>
      <c r="C30" s="43">
        <v>0.13159999999999999</v>
      </c>
      <c r="D30" s="42">
        <v>0.10525</v>
      </c>
      <c r="E30" s="43">
        <v>0.21049999999999999</v>
      </c>
      <c r="F30" s="43">
        <v>7.9000000000000001E-2</v>
      </c>
      <c r="G30" s="43">
        <v>0.28949999999999998</v>
      </c>
      <c r="H30" s="36">
        <v>0.13159999999999999</v>
      </c>
      <c r="I30" s="43">
        <v>0.1842</v>
      </c>
      <c r="J30" s="49">
        <v>0.21049999999999999</v>
      </c>
      <c r="K30" s="50">
        <v>7.9000000000000001E-2</v>
      </c>
      <c r="L30" s="45"/>
      <c r="N30" s="83"/>
    </row>
    <row r="31" spans="1:14" x14ac:dyDescent="0.25">
      <c r="A31" s="38"/>
      <c r="D31" s="38"/>
      <c r="G31" s="38"/>
      <c r="H31" s="38"/>
      <c r="I31" s="38"/>
      <c r="J31" s="38"/>
      <c r="K31" s="38"/>
      <c r="N31" s="22"/>
    </row>
    <row r="32" spans="1:14" x14ac:dyDescent="0.25">
      <c r="N32" s="22"/>
    </row>
    <row r="33" spans="12:14" x14ac:dyDescent="0.25">
      <c r="N33" s="81"/>
    </row>
    <row r="34" spans="12:14" x14ac:dyDescent="0.25">
      <c r="N34" s="83"/>
    </row>
    <row r="35" spans="12:14" x14ac:dyDescent="0.25">
      <c r="N35" s="83"/>
    </row>
    <row r="36" spans="12:14" x14ac:dyDescent="0.25">
      <c r="N36" s="83"/>
    </row>
    <row r="37" spans="12:14" x14ac:dyDescent="0.25">
      <c r="L37" s="22"/>
      <c r="N37" s="22"/>
    </row>
    <row r="38" spans="12:14" x14ac:dyDescent="0.25">
      <c r="L38" s="22"/>
      <c r="N38" s="22"/>
    </row>
    <row r="39" spans="12:14" x14ac:dyDescent="0.25">
      <c r="N39" s="81"/>
    </row>
    <row r="40" spans="12:14" x14ac:dyDescent="0.25">
      <c r="N40" s="83"/>
    </row>
    <row r="41" spans="12:14" x14ac:dyDescent="0.25">
      <c r="N41" s="83"/>
    </row>
    <row r="42" spans="12:14" x14ac:dyDescent="0.25">
      <c r="N42" s="83"/>
    </row>
    <row r="43" spans="12:14" x14ac:dyDescent="0.25">
      <c r="N43" s="22"/>
    </row>
    <row r="44" spans="12:14" x14ac:dyDescent="0.25">
      <c r="N44" s="22"/>
    </row>
    <row r="45" spans="12:14" x14ac:dyDescent="0.25">
      <c r="N45" s="81"/>
    </row>
    <row r="46" spans="12:14" x14ac:dyDescent="0.25">
      <c r="N46" s="83"/>
    </row>
    <row r="47" spans="12:14" x14ac:dyDescent="0.25">
      <c r="N47" s="83"/>
    </row>
    <row r="48" spans="12:14" x14ac:dyDescent="0.25">
      <c r="N48" s="83"/>
    </row>
  </sheetData>
  <mergeCells count="2">
    <mergeCell ref="A3:K3"/>
    <mergeCell ref="A26:K26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Fórmula</vt:lpstr>
      <vt:lpstr>Ji cuadrado</vt:lpstr>
      <vt:lpstr>Tabla 1</vt:lpstr>
      <vt:lpstr> Tabla 2</vt:lpstr>
      <vt:lpstr>Tabla 3</vt:lpstr>
      <vt:lpstr>Tabla 4</vt:lpstr>
      <vt:lpstr>Tabla 2b</vt:lpstr>
      <vt:lpstr>Tabla 4b</vt:lpstr>
      <vt:lpstr>Resumen</vt:lpstr>
    </vt:vector>
  </TitlesOfParts>
  <Company>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2014-01-28T17:58:30Z</dcterms:created>
  <dcterms:modified xsi:type="dcterms:W3CDTF">2014-02-07T01:17:45Z</dcterms:modified>
</cp:coreProperties>
</file>